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A IKM KAB. GUNUNG MAS 2022\"/>
    </mc:Choice>
  </mc:AlternateContent>
  <xr:revisionPtr revIDLastSave="0" documentId="13_ncr:1_{12B1508F-06D4-41B0-B34E-9FB236F2A80A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Kec. Tewah" sheetId="1" r:id="rId1"/>
    <sheet name="Sheet1" sheetId="2" r:id="rId2"/>
  </sheets>
  <definedNames>
    <definedName name="_xlnm.Print_Area" localSheetId="0">'Kec. Tewah'!$A$1:$V$64</definedName>
  </definedNames>
  <calcPr calcId="191029"/>
</workbook>
</file>

<file path=xl/calcChain.xml><?xml version="1.0" encoding="utf-8"?>
<calcChain xmlns="http://schemas.openxmlformats.org/spreadsheetml/2006/main">
  <c r="T64" i="1" l="1"/>
  <c r="S64" i="1"/>
  <c r="P64" i="1"/>
  <c r="Z53" i="1"/>
  <c r="Y53" i="1"/>
  <c r="X53" i="1"/>
  <c r="Z31" i="1"/>
  <c r="Y31" i="1"/>
  <c r="X31" i="1"/>
  <c r="Y37" i="1"/>
  <c r="X37" i="1"/>
  <c r="W37" i="1"/>
  <c r="O46" i="1"/>
  <c r="O47" i="1"/>
  <c r="O48" i="1"/>
  <c r="O49" i="1"/>
  <c r="O50" i="1"/>
  <c r="O51" i="1"/>
  <c r="O52" i="1"/>
  <c r="O45" i="1"/>
  <c r="T37" i="1"/>
  <c r="S37" i="1"/>
  <c r="P37" i="1"/>
  <c r="S20" i="1"/>
  <c r="P20" i="1"/>
  <c r="O17" i="1"/>
  <c r="O18" i="1"/>
  <c r="O19" i="1"/>
  <c r="O62" i="1"/>
  <c r="O63" i="1"/>
  <c r="O61" i="1"/>
  <c r="W53" i="1" l="1"/>
  <c r="O33" i="1"/>
  <c r="O34" i="1"/>
  <c r="O35" i="1"/>
  <c r="O36" i="1"/>
  <c r="O32" i="1"/>
  <c r="O29" i="1"/>
  <c r="O30" i="1"/>
  <c r="O31" i="1"/>
  <c r="O28" i="1"/>
  <c r="O13" i="1"/>
  <c r="O14" i="1"/>
  <c r="O15" i="1"/>
  <c r="O16" i="1"/>
  <c r="O12" i="1"/>
  <c r="O53" i="1"/>
  <c r="P53" i="1"/>
  <c r="W51" i="1"/>
  <c r="W31" i="1" l="1"/>
  <c r="O37" i="1"/>
  <c r="O20" i="1"/>
  <c r="S50" i="1" l="1"/>
  <c r="T49" i="1"/>
  <c r="T53" i="1" s="1"/>
  <c r="S49" i="1"/>
  <c r="S51" i="1"/>
  <c r="T20" i="1"/>
  <c r="S53" i="1" l="1"/>
  <c r="O64" i="1"/>
</calcChain>
</file>

<file path=xl/sharedStrings.xml><?xml version="1.0" encoding="utf-8"?>
<sst xmlns="http://schemas.openxmlformats.org/spreadsheetml/2006/main" count="523" uniqueCount="118">
  <si>
    <t>INDUSTRI KECIL DAN MENENGAH</t>
  </si>
  <si>
    <t>No</t>
  </si>
  <si>
    <t>TENAGA KERJA (ORANG)</t>
  </si>
  <si>
    <t>KAPASITAS PRODUKSI</t>
  </si>
  <si>
    <t>JUMLAH</t>
  </si>
  <si>
    <t>SATUAN</t>
  </si>
  <si>
    <t>PO </t>
  </si>
  <si>
    <t>buah </t>
  </si>
  <si>
    <t>unit </t>
  </si>
  <si>
    <t>kg </t>
  </si>
  <si>
    <t>YUSTRIADI </t>
  </si>
  <si>
    <t>MANYADI </t>
  </si>
  <si>
    <t>SUNARTO </t>
  </si>
  <si>
    <t>SIDI SIBU </t>
  </si>
  <si>
    <t>SUTA </t>
  </si>
  <si>
    <t>SERVICE KENDARAAN </t>
  </si>
  <si>
    <t>PENGELASAN BESI DAN BAJA </t>
  </si>
  <si>
    <t>HORLEN </t>
  </si>
  <si>
    <t>TASWIN </t>
  </si>
  <si>
    <t>BAHAN BANGUNAN DARI SEMEN DAN PASIR </t>
  </si>
  <si>
    <t>SADRAH </t>
  </si>
  <si>
    <t>J U M L A H</t>
  </si>
  <si>
    <t>DATA KECAMATAN TEWAH</t>
  </si>
  <si>
    <t>RUSIANA ANCE (INDU NANI)</t>
  </si>
  <si>
    <t>LIDE (INDU ATIE)</t>
  </si>
  <si>
    <t>BUHING (INDU KALATAU)</t>
  </si>
  <si>
    <t>bungkus</t>
  </si>
  <si>
    <t>MARMI</t>
  </si>
  <si>
    <t>BU HARTATI</t>
  </si>
  <si>
    <t>-</t>
  </si>
  <si>
    <t>buah</t>
  </si>
  <si>
    <t>KAYU</t>
  </si>
  <si>
    <t>SERVICE ALAT ELEKTRONIK </t>
  </si>
  <si>
    <t>TEPUNG</t>
  </si>
  <si>
    <t>PISANG</t>
  </si>
  <si>
    <t>PADI</t>
  </si>
  <si>
    <t>ASPALT HOTMIX</t>
  </si>
  <si>
    <t>BATU PECAH</t>
  </si>
  <si>
    <t>TELP/HP</t>
  </si>
  <si>
    <t>NOMOR IZIN</t>
  </si>
  <si>
    <t>KODE KBLI</t>
  </si>
  <si>
    <t>JENIS PRODUK</t>
  </si>
  <si>
    <t>ORIENTASI EKSPOR (YA/TIDAK)</t>
  </si>
  <si>
    <t>TUJUAN EKSPOR</t>
  </si>
  <si>
    <t>PRT</t>
  </si>
  <si>
    <t>HALAL</t>
  </si>
  <si>
    <t>HKI</t>
  </si>
  <si>
    <t>TDI</t>
  </si>
  <si>
    <t>JL. HENTAK, TEWAH </t>
  </si>
  <si>
    <t>JL.TAMANGGUNG KANYAPI, TEWAH </t>
  </si>
  <si>
    <t>JL. TEWAH, TEWAH </t>
  </si>
  <si>
    <t>JL.NYAI BALAU, TEWAH </t>
  </si>
  <si>
    <t>JL. TUGU, TEWAH </t>
  </si>
  <si>
    <t>JL. PASAR, TEWAH </t>
  </si>
  <si>
    <t>JL. H. YASIN, TEWAH </t>
  </si>
  <si>
    <t>JL. NYAI BALAU, TEWAH </t>
  </si>
  <si>
    <t>JL. BATU NYIWUH, BATU NYIWUH </t>
  </si>
  <si>
    <t>JLN. DESA BATU NYIWUH, DESA BATU NYIWUH</t>
  </si>
  <si>
    <t>JL. TEWAH, TEWAH </t>
  </si>
  <si>
    <t>BADAN USAHA</t>
  </si>
  <si>
    <t>NAMA PERUSAHAAN / NAMA PEMILIK</t>
  </si>
  <si>
    <t>NAMA SENTRA</t>
  </si>
  <si>
    <t xml:space="preserve">ALAMAT     </t>
  </si>
  <si>
    <t>KOMODITI</t>
  </si>
  <si>
    <t>NILAI INVESTASI (Rp.000)</t>
  </si>
  <si>
    <t>NILAI PRODUKSI (Rp.000)</t>
  </si>
  <si>
    <t>NILAI BB/BP (Rp.000)</t>
  </si>
  <si>
    <t>LK</t>
  </si>
  <si>
    <t>PR</t>
  </si>
  <si>
    <t>JUMLAH TK</t>
  </si>
  <si>
    <t>JL. PERUMAHAN RAKYAT NO.19,RT.14, TEWAH / 085250255481</t>
  </si>
  <si>
    <t>JL. PERINTIS RT.20, TEWAH / 085349311490</t>
  </si>
  <si>
    <t>JL. SEKATA TEWAH, RT.20, TEWAH / 081349148605</t>
  </si>
  <si>
    <t>JL. KUALA KURUN TEWAH KM 14, BATU NYAPAU / 081259595948</t>
  </si>
  <si>
    <t>JL. KUALA KURUN TEWAH KM 15, BATU NYAPAU / 081259595948</t>
  </si>
  <si>
    <t>Jl. LINTAS, UPON BATU / 081259595948</t>
  </si>
  <si>
    <t>BATAKO PRESS / SUPRIANOR </t>
  </si>
  <si>
    <t>"RIZKI" MEUBELAIR / TUNAL MAHMUD </t>
  </si>
  <si>
    <t>PRESTASI KARYA MULIA / WIRYAWAN ARIEF</t>
  </si>
  <si>
    <t>MOULDING / UGAW AGEN </t>
  </si>
  <si>
    <t>PT</t>
  </si>
  <si>
    <t>CIPTA RASA / AGUN GUNAWAN</t>
  </si>
  <si>
    <t>TIDAK</t>
  </si>
  <si>
    <t>ROTAN DAN BAMBU</t>
  </si>
  <si>
    <t>BERAS</t>
  </si>
  <si>
    <t>LOGAM</t>
  </si>
  <si>
    <t>JASA REPARASI PERALATAN LISTRIK LAINNYA</t>
  </si>
  <si>
    <t>GORDON SEVICE  / GORDON RUMBANG </t>
  </si>
  <si>
    <t>TOKO ELEKTRONIK / MUJI HARYONO </t>
  </si>
  <si>
    <t>SERVIS PALAPA / M. HATTA </t>
  </si>
  <si>
    <t>SERVIS ELECTRONIK / SUROSO </t>
  </si>
  <si>
    <t>PO</t>
  </si>
  <si>
    <t>"OCTA" MOULDING / BAMBANG ARDIANSYAH </t>
  </si>
  <si>
    <t>1622 </t>
  </si>
  <si>
    <t>PERDAGANGAN, REPARASI DAN PERAWATAN SEPEDA MOTOR DAN PERDAGANGAN SUKU CADANG DAN AKSESORINYA
PERDAGANGAN SUKU CADANG DAN AKSESORINYA </t>
  </si>
  <si>
    <t>BATAKO DAN BARANG BANGUNAN DARI SEMEN</t>
  </si>
  <si>
    <t>BARANG BANGUNAN DARI KAYU</t>
  </si>
  <si>
    <t>0810</t>
  </si>
  <si>
    <t>ASPAL</t>
  </si>
  <si>
    <t>BATU</t>
  </si>
  <si>
    <t>KERAJINAN ROTAN DAN BAMBU</t>
  </si>
  <si>
    <r>
      <t>M</t>
    </r>
    <r>
      <rPr>
        <sz val="10"/>
        <rFont val="Calibri"/>
        <family val="2"/>
      </rPr>
      <t>³</t>
    </r>
  </si>
  <si>
    <t>DIREKTORI PERUSAHAAN</t>
  </si>
  <si>
    <t>JENIS INDUSTRI :  PANGAN</t>
  </si>
  <si>
    <t>JENIS INDUSTRI :  LOGAM, MESIN DAN ELEKTRONIKA</t>
  </si>
  <si>
    <t>ANUGRAH / BUNGAI T. BANTUT </t>
  </si>
  <si>
    <t>LAS SERVICE  / SYAMSUL HUDA </t>
  </si>
  <si>
    <t>RAHMAD LAS / RAHMAD WAHID </t>
  </si>
  <si>
    <t>JENIS INDUSTRI :  KIMIA DAN BAHAN BANGUNAN</t>
  </si>
  <si>
    <t>JENIS INDUSTRI :  KERAJINAN</t>
  </si>
  <si>
    <t>KERUPUK, KERIPIK, PEYEK DAN SEJENISNYA</t>
  </si>
  <si>
    <t>MEUBEL KAYU</t>
  </si>
  <si>
    <t>TAHUN 2022</t>
  </si>
  <si>
    <t>KABUPATEN        : GUNUNG MAS</t>
  </si>
  <si>
    <t>KAPASITAS PRODUKSI (Kg)</t>
  </si>
  <si>
    <t>TENAGA KERJA LK</t>
  </si>
  <si>
    <t>TENAGA KERJA PR</t>
  </si>
  <si>
    <t xml:space="preserve">ALAMAT /TELP/HP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</si>
</sst>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_);_(@_)"/>
  </numFmts>
  <fonts count="30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b/>
      <sz val="20"/>
      <name val="Arial"/>
      <family val="2"/>
    </font>
    <font>
      <sz val="9"/>
      <name val="Arial"/>
      <family val="2"/>
    </font>
    <font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8"/>
      <color theme="3"/>
      <name val="Cambria"/>
      <family val="2"/>
      <charset val="1"/>
      <scheme val="major"/>
    </font>
    <font>
      <b/>
      <sz val="11"/>
      <color theme="1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Arial"/>
      <family val="2"/>
    </font>
    <font>
      <sz val="10"/>
      <color theme="0"/>
      <name val="Arial"/>
      <family val="2"/>
    </font>
    <font>
      <sz val="10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10" fillId="26" borderId="0" applyNumberFormat="0" applyBorder="0" applyAlignment="0" applyProtection="0"/>
    <xf numFmtId="0" fontId="11" fillId="27" borderId="13" applyNumberFormat="0" applyAlignment="0" applyProtection="0"/>
    <xf numFmtId="0" fontId="12" fillId="28" borderId="14" applyNumberFormat="0" applyAlignment="0" applyProtection="0"/>
    <xf numFmtId="0" fontId="13" fillId="0" borderId="0" applyNumberFormat="0" applyFill="0" applyBorder="0" applyAlignment="0" applyProtection="0"/>
    <xf numFmtId="0" fontId="14" fillId="29" borderId="0" applyNumberFormat="0" applyBorder="0" applyAlignment="0" applyProtection="0"/>
    <xf numFmtId="0" fontId="15" fillId="0" borderId="15" applyNumberFormat="0" applyFill="0" applyAlignment="0" applyProtection="0"/>
    <xf numFmtId="0" fontId="16" fillId="0" borderId="16" applyNumberFormat="0" applyFill="0" applyAlignment="0" applyProtection="0"/>
    <xf numFmtId="0" fontId="17" fillId="0" borderId="17" applyNumberFormat="0" applyFill="0" applyAlignment="0" applyProtection="0"/>
    <xf numFmtId="0" fontId="17" fillId="0" borderId="0" applyNumberFormat="0" applyFill="0" applyBorder="0" applyAlignment="0" applyProtection="0"/>
    <xf numFmtId="0" fontId="18" fillId="30" borderId="13" applyNumberFormat="0" applyAlignment="0" applyProtection="0"/>
    <xf numFmtId="0" fontId="19" fillId="0" borderId="18" applyNumberFormat="0" applyFill="0" applyAlignment="0" applyProtection="0"/>
    <xf numFmtId="0" fontId="20" fillId="31" borderId="0" applyNumberFormat="0" applyBorder="0" applyAlignment="0" applyProtection="0"/>
    <xf numFmtId="0" fontId="8" fillId="32" borderId="19" applyNumberFormat="0" applyFont="0" applyAlignment="0" applyProtection="0"/>
    <xf numFmtId="0" fontId="21" fillId="27" borderId="20" applyNumberFormat="0" applyAlignment="0" applyProtection="0"/>
    <xf numFmtId="0" fontId="22" fillId="0" borderId="0" applyNumberFormat="0" applyFill="0" applyBorder="0" applyAlignment="0" applyProtection="0"/>
    <xf numFmtId="0" fontId="23" fillId="0" borderId="21" applyNumberFormat="0" applyFill="0" applyAlignment="0" applyProtection="0"/>
    <xf numFmtId="0" fontId="24" fillId="0" borderId="0" applyNumberFormat="0" applyFill="0" applyBorder="0" applyAlignment="0" applyProtection="0"/>
    <xf numFmtId="164" fontId="25" fillId="0" borderId="0" applyFont="0" applyFill="0" applyBorder="0" applyAlignment="0" applyProtection="0"/>
  </cellStyleXfs>
  <cellXfs count="124"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Font="1"/>
    <xf numFmtId="0" fontId="3" fillId="0" borderId="0" xfId="0" applyFont="1" applyAlignment="1"/>
    <xf numFmtId="0" fontId="1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/>
    </xf>
    <xf numFmtId="164" fontId="2" fillId="0" borderId="1" xfId="42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22" xfId="0" applyFont="1" applyBorder="1" applyAlignment="1">
      <alignment horizontal="right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/>
    <xf numFmtId="0" fontId="7" fillId="0" borderId="7" xfId="0" applyFont="1" applyFill="1" applyBorder="1" applyAlignment="1">
      <alignment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0" fillId="0" borderId="23" xfId="0" applyFont="1" applyFill="1" applyBorder="1" applyAlignment="1">
      <alignment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vertical="center" wrapText="1"/>
    </xf>
    <xf numFmtId="0" fontId="2" fillId="0" borderId="8" xfId="0" applyFont="1" applyBorder="1" applyAlignment="1">
      <alignment horizontal="center"/>
    </xf>
    <xf numFmtId="0" fontId="27" fillId="0" borderId="0" xfId="0" applyFont="1" applyAlignment="1">
      <alignment vertical="center" wrapText="1"/>
    </xf>
    <xf numFmtId="0" fontId="26" fillId="33" borderId="27" xfId="0" applyFont="1" applyFill="1" applyBorder="1" applyAlignment="1">
      <alignment horizontal="center" vertical="center" wrapText="1"/>
    </xf>
    <xf numFmtId="0" fontId="26" fillId="33" borderId="28" xfId="0" applyFont="1" applyFill="1" applyBorder="1" applyAlignment="1">
      <alignment horizontal="center" vertical="center" wrapText="1"/>
    </xf>
    <xf numFmtId="0" fontId="26" fillId="33" borderId="5" xfId="0" applyFont="1" applyFill="1" applyBorder="1" applyAlignment="1">
      <alignment horizontal="center" vertical="center" wrapText="1"/>
    </xf>
    <xf numFmtId="0" fontId="26" fillId="33" borderId="6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vertical="center" wrapText="1"/>
    </xf>
    <xf numFmtId="164" fontId="28" fillId="0" borderId="0" xfId="42" applyNumberFormat="1" applyFont="1" applyFill="1" applyBorder="1" applyAlignment="1">
      <alignment vertical="center" wrapText="1"/>
    </xf>
    <xf numFmtId="0" fontId="1" fillId="0" borderId="6" xfId="0" applyFont="1" applyFill="1" applyBorder="1"/>
    <xf numFmtId="0" fontId="1" fillId="0" borderId="5" xfId="0" applyFont="1" applyFill="1" applyBorder="1" applyAlignment="1">
      <alignment vertical="center" wrapText="1"/>
    </xf>
    <xf numFmtId="0" fontId="1" fillId="0" borderId="1" xfId="0" applyFont="1" applyBorder="1"/>
    <xf numFmtId="0" fontId="2" fillId="0" borderId="10" xfId="0" applyFont="1" applyBorder="1" applyAlignment="1">
      <alignment horizontal="center"/>
    </xf>
    <xf numFmtId="0" fontId="26" fillId="33" borderId="12" xfId="0" applyFont="1" applyFill="1" applyBorder="1" applyAlignment="1">
      <alignment horizontal="center" vertical="center" wrapText="1"/>
    </xf>
    <xf numFmtId="0" fontId="26" fillId="33" borderId="32" xfId="0" applyFont="1" applyFill="1" applyBorder="1" applyAlignment="1">
      <alignment horizontal="center" vertical="center" wrapText="1"/>
    </xf>
    <xf numFmtId="0" fontId="26" fillId="33" borderId="4" xfId="0" applyFont="1" applyFill="1" applyBorder="1" applyAlignment="1">
      <alignment horizontal="center" vertical="center" wrapText="1"/>
    </xf>
    <xf numFmtId="0" fontId="26" fillId="33" borderId="7" xfId="0" applyFont="1" applyFill="1" applyBorder="1" applyAlignment="1">
      <alignment horizontal="center" vertical="center" wrapText="1"/>
    </xf>
    <xf numFmtId="0" fontId="2" fillId="0" borderId="35" xfId="0" applyFont="1" applyBorder="1" applyAlignment="1">
      <alignment horizontal="right" vertical="center" wrapText="1"/>
    </xf>
    <xf numFmtId="0" fontId="0" fillId="0" borderId="1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2" fillId="0" borderId="35" xfId="0" applyFont="1" applyBorder="1" applyAlignment="1">
      <alignment horizontal="right"/>
    </xf>
    <xf numFmtId="0" fontId="1" fillId="0" borderId="2" xfId="0" applyFont="1" applyBorder="1"/>
    <xf numFmtId="164" fontId="2" fillId="0" borderId="35" xfId="42" applyFont="1" applyBorder="1" applyAlignment="1">
      <alignment horizontal="center"/>
    </xf>
    <xf numFmtId="0" fontId="2" fillId="0" borderId="36" xfId="0" applyFont="1" applyBorder="1" applyAlignment="1">
      <alignment horizontal="right"/>
    </xf>
    <xf numFmtId="0" fontId="7" fillId="0" borderId="23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25" xfId="0" applyFont="1" applyFill="1" applyBorder="1" applyAlignment="1">
      <alignment horizontal="left" vertical="center" wrapText="1"/>
    </xf>
    <xf numFmtId="0" fontId="0" fillId="0" borderId="5" xfId="0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39" xfId="0" applyFont="1" applyFill="1" applyBorder="1" applyAlignment="1">
      <alignment vertical="center" wrapText="1"/>
    </xf>
    <xf numFmtId="0" fontId="1" fillId="0" borderId="23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 wrapText="1"/>
    </xf>
    <xf numFmtId="0" fontId="1" fillId="0" borderId="25" xfId="0" quotePrefix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horizontal="right" vertical="center" wrapText="1"/>
    </xf>
    <xf numFmtId="0" fontId="1" fillId="0" borderId="9" xfId="0" applyFont="1" applyFill="1" applyBorder="1" applyAlignment="1">
      <alignment horizontal="right" vertical="center" wrapText="1"/>
    </xf>
    <xf numFmtId="0" fontId="1" fillId="0" borderId="5" xfId="0" applyFont="1" applyFill="1" applyBorder="1" applyAlignment="1">
      <alignment horizontal="right" vertical="center" wrapText="1"/>
    </xf>
    <xf numFmtId="0" fontId="1" fillId="0" borderId="34" xfId="0" applyFont="1" applyFill="1" applyBorder="1" applyAlignment="1">
      <alignment horizontal="right" vertical="center" wrapText="1"/>
    </xf>
    <xf numFmtId="164" fontId="1" fillId="0" borderId="7" xfId="42" applyFont="1" applyFill="1" applyBorder="1" applyAlignment="1">
      <alignment horizontal="right" vertical="center" wrapText="1"/>
    </xf>
    <xf numFmtId="164" fontId="1" fillId="0" borderId="9" xfId="42" applyFont="1" applyFill="1" applyBorder="1" applyAlignment="1">
      <alignment horizontal="right" vertical="center" wrapText="1"/>
    </xf>
    <xf numFmtId="0" fontId="1" fillId="0" borderId="9" xfId="42" quotePrefix="1" applyNumberFormat="1" applyFont="1" applyFill="1" applyBorder="1" applyAlignment="1">
      <alignment horizontal="right" vertical="center" wrapText="1"/>
    </xf>
    <xf numFmtId="164" fontId="1" fillId="0" borderId="7" xfId="0" applyNumberFormat="1" applyFont="1" applyFill="1" applyBorder="1" applyAlignment="1">
      <alignment horizontal="right" vertical="center" wrapText="1"/>
    </xf>
    <xf numFmtId="0" fontId="1" fillId="0" borderId="9" xfId="0" quotePrefix="1" applyFont="1" applyFill="1" applyBorder="1" applyAlignment="1">
      <alignment horizontal="right" vertical="center" wrapText="1"/>
    </xf>
    <xf numFmtId="0" fontId="5" fillId="0" borderId="0" xfId="0" applyFont="1" applyAlignment="1">
      <alignment wrapText="1"/>
    </xf>
    <xf numFmtId="0" fontId="7" fillId="0" borderId="23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1" fillId="0" borderId="0" xfId="0" applyFont="1" applyBorder="1"/>
    <xf numFmtId="164" fontId="2" fillId="0" borderId="0" xfId="42" applyFont="1" applyBorder="1" applyAlignment="1">
      <alignment horizontal="center"/>
    </xf>
    <xf numFmtId="0" fontId="7" fillId="0" borderId="40" xfId="0" applyFont="1" applyFill="1" applyBorder="1" applyAlignment="1">
      <alignment horizontal="center" vertical="center" wrapText="1"/>
    </xf>
    <xf numFmtId="0" fontId="7" fillId="0" borderId="41" xfId="0" applyFont="1" applyFill="1" applyBorder="1" applyAlignment="1">
      <alignment horizontal="left" vertical="center" wrapText="1"/>
    </xf>
    <xf numFmtId="0" fontId="7" fillId="0" borderId="41" xfId="0" applyFont="1" applyFill="1" applyBorder="1" applyAlignment="1">
      <alignment vertical="center" wrapText="1"/>
    </xf>
    <xf numFmtId="0" fontId="1" fillId="0" borderId="41" xfId="0" applyFont="1" applyFill="1" applyBorder="1" applyAlignment="1">
      <alignment horizontal="center" vertical="center" wrapText="1"/>
    </xf>
    <xf numFmtId="0" fontId="7" fillId="0" borderId="42" xfId="0" applyFont="1" applyFill="1" applyBorder="1" applyAlignment="1">
      <alignment vertical="center" wrapText="1"/>
    </xf>
    <xf numFmtId="0" fontId="1" fillId="0" borderId="42" xfId="0" applyFont="1" applyFill="1" applyBorder="1" applyAlignment="1">
      <alignment horizontal="center" vertical="center" wrapText="1"/>
    </xf>
    <xf numFmtId="0" fontId="1" fillId="0" borderId="41" xfId="0" applyFont="1" applyFill="1" applyBorder="1" applyAlignment="1">
      <alignment horizontal="right" vertical="center" wrapText="1"/>
    </xf>
    <xf numFmtId="0" fontId="1" fillId="0" borderId="43" xfId="0" applyFont="1" applyFill="1" applyBorder="1" applyAlignment="1">
      <alignment horizontal="right" vertical="center" wrapText="1"/>
    </xf>
    <xf numFmtId="0" fontId="0" fillId="0" borderId="42" xfId="0" applyFill="1" applyBorder="1" applyAlignment="1">
      <alignment horizontal="center" vertical="center" wrapText="1"/>
    </xf>
    <xf numFmtId="0" fontId="1" fillId="0" borderId="44" xfId="0" applyFont="1" applyFill="1" applyBorder="1" applyAlignment="1">
      <alignment vertical="center" wrapText="1"/>
    </xf>
    <xf numFmtId="0" fontId="7" fillId="0" borderId="45" xfId="0" applyFont="1" applyFill="1" applyBorder="1" applyAlignment="1">
      <alignment horizontal="center" vertical="center" wrapText="1"/>
    </xf>
    <xf numFmtId="0" fontId="7" fillId="0" borderId="46" xfId="0" applyFont="1" applyFill="1" applyBorder="1" applyAlignment="1">
      <alignment horizontal="left" vertical="center" wrapText="1"/>
    </xf>
    <xf numFmtId="0" fontId="7" fillId="0" borderId="46" xfId="0" applyFont="1" applyFill="1" applyBorder="1" applyAlignment="1">
      <alignment vertical="center" wrapText="1"/>
    </xf>
    <xf numFmtId="0" fontId="1" fillId="0" borderId="46" xfId="0" applyFont="1" applyFill="1" applyBorder="1" applyAlignment="1">
      <alignment horizontal="center" vertical="center" wrapText="1"/>
    </xf>
    <xf numFmtId="0" fontId="7" fillId="0" borderId="47" xfId="0" applyFont="1" applyFill="1" applyBorder="1" applyAlignment="1">
      <alignment vertical="center" wrapText="1"/>
    </xf>
    <xf numFmtId="0" fontId="1" fillId="0" borderId="47" xfId="0" applyFont="1" applyFill="1" applyBorder="1" applyAlignment="1">
      <alignment horizontal="center" vertical="center" wrapText="1"/>
    </xf>
    <xf numFmtId="0" fontId="1" fillId="0" borderId="46" xfId="0" applyFont="1" applyFill="1" applyBorder="1" applyAlignment="1">
      <alignment horizontal="right" vertical="center" wrapText="1"/>
    </xf>
    <xf numFmtId="0" fontId="1" fillId="0" borderId="48" xfId="0" applyFont="1" applyFill="1" applyBorder="1" applyAlignment="1">
      <alignment horizontal="right" vertical="center" wrapText="1"/>
    </xf>
    <xf numFmtId="0" fontId="0" fillId="0" borderId="47" xfId="0" applyFill="1" applyBorder="1" applyAlignment="1">
      <alignment horizontal="center" vertical="center" wrapText="1"/>
    </xf>
    <xf numFmtId="0" fontId="1" fillId="0" borderId="49" xfId="0" applyFont="1" applyFill="1" applyBorder="1" applyAlignment="1">
      <alignment vertical="center" wrapText="1"/>
    </xf>
    <xf numFmtId="0" fontId="28" fillId="0" borderId="0" xfId="0" applyFont="1"/>
    <xf numFmtId="0" fontId="28" fillId="0" borderId="0" xfId="0" applyFont="1" applyFill="1" applyAlignment="1">
      <alignment vertical="center" wrapText="1"/>
    </xf>
    <xf numFmtId="0" fontId="1" fillId="34" borderId="5" xfId="0" applyFont="1" applyFill="1" applyBorder="1" applyAlignment="1">
      <alignment vertical="center" wrapText="1"/>
    </xf>
    <xf numFmtId="0" fontId="1" fillId="34" borderId="9" xfId="0" applyFont="1" applyFill="1" applyBorder="1" applyAlignment="1">
      <alignment horizontal="right" vertical="center" wrapText="1"/>
    </xf>
    <xf numFmtId="0" fontId="26" fillId="33" borderId="12" xfId="0" applyFont="1" applyFill="1" applyBorder="1" applyAlignment="1">
      <alignment horizontal="center" vertical="center" wrapText="1"/>
    </xf>
    <xf numFmtId="0" fontId="26" fillId="33" borderId="32" xfId="0" applyFont="1" applyFill="1" applyBorder="1" applyAlignment="1">
      <alignment horizontal="center" vertical="center" wrapText="1"/>
    </xf>
    <xf numFmtId="0" fontId="26" fillId="33" borderId="29" xfId="0" applyFont="1" applyFill="1" applyBorder="1" applyAlignment="1">
      <alignment horizontal="center" vertical="center" wrapText="1"/>
    </xf>
    <xf numFmtId="0" fontId="26" fillId="33" borderId="30" xfId="0" applyFont="1" applyFill="1" applyBorder="1" applyAlignment="1">
      <alignment horizontal="center" vertical="center" wrapText="1"/>
    </xf>
    <xf numFmtId="0" fontId="26" fillId="33" borderId="31" xfId="0" applyFont="1" applyFill="1" applyBorder="1" applyAlignment="1">
      <alignment horizontal="center" vertical="center" wrapText="1"/>
    </xf>
    <xf numFmtId="0" fontId="26" fillId="33" borderId="3" xfId="0" applyFont="1" applyFill="1" applyBorder="1" applyAlignment="1">
      <alignment horizontal="center" vertical="center" wrapText="1"/>
    </xf>
    <xf numFmtId="0" fontId="26" fillId="33" borderId="3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0" fillId="0" borderId="0" xfId="0" applyFont="1" applyAlignment="1">
      <alignment wrapText="1"/>
    </xf>
    <xf numFmtId="0" fontId="26" fillId="33" borderId="11" xfId="0" applyFont="1" applyFill="1" applyBorder="1" applyAlignment="1">
      <alignment horizontal="center" vertical="center" wrapText="1"/>
    </xf>
    <xf numFmtId="0" fontId="26" fillId="33" borderId="2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2" fillId="0" borderId="38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2" fillId="0" borderId="8" xfId="0" applyFont="1" applyBorder="1" applyAlignment="1">
      <alignment horizont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[0]" xfId="42" builtinId="6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65"/>
  <sheetViews>
    <sheetView view="pageBreakPreview" zoomScale="66" zoomScaleNormal="60" zoomScaleSheetLayoutView="66" workbookViewId="0">
      <selection sqref="A1:V21"/>
    </sheetView>
  </sheetViews>
  <sheetFormatPr defaultRowHeight="12.75" x14ac:dyDescent="0.2"/>
  <cols>
    <col min="1" max="1" width="6.140625" style="1" customWidth="1"/>
    <col min="2" max="2" width="16.5703125" customWidth="1"/>
    <col min="3" max="3" width="18.7109375" customWidth="1"/>
    <col min="4" max="4" width="17.140625" customWidth="1"/>
    <col min="5" max="5" width="15.5703125" customWidth="1"/>
    <col min="6" max="6" width="13.42578125" customWidth="1"/>
    <col min="7" max="7" width="16.140625" customWidth="1"/>
    <col min="8" max="8" width="12.42578125" customWidth="1"/>
    <col min="9" max="9" width="13.5703125" customWidth="1"/>
    <col min="10" max="10" width="11" customWidth="1"/>
    <col min="11" max="11" width="29" customWidth="1"/>
    <col min="12" max="12" width="23.28515625" customWidth="1"/>
    <col min="13" max="13" width="9.7109375" customWidth="1"/>
    <col min="14" max="14" width="9.140625" customWidth="1"/>
    <col min="15" max="15" width="10.85546875" customWidth="1"/>
    <col min="16" max="16" width="15.42578125" customWidth="1"/>
    <col min="17" max="17" width="10.85546875" hidden="1" customWidth="1"/>
    <col min="18" max="18" width="14.42578125" hidden="1" customWidth="1"/>
    <col min="19" max="19" width="17" customWidth="1"/>
    <col min="20" max="20" width="17.28515625" customWidth="1"/>
    <col min="21" max="21" width="11.5703125" bestFit="1" customWidth="1"/>
    <col min="22" max="22" width="10.5703125" customWidth="1"/>
    <col min="23" max="26" width="0" hidden="1" customWidth="1"/>
  </cols>
  <sheetData>
    <row r="1" spans="1:27" ht="24" customHeight="1" x14ac:dyDescent="0.4">
      <c r="A1" s="112" t="s">
        <v>22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2"/>
      <c r="X1" s="2"/>
      <c r="Y1" s="2"/>
      <c r="Z1" s="2"/>
      <c r="AA1" s="2"/>
    </row>
    <row r="2" spans="1:27" ht="24" customHeight="1" x14ac:dyDescent="0.35">
      <c r="A2" s="116" t="s">
        <v>102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73"/>
      <c r="X2" s="73"/>
      <c r="Y2" s="2"/>
      <c r="Z2" s="2"/>
      <c r="AA2" s="2"/>
    </row>
    <row r="3" spans="1:27" ht="24" customHeight="1" x14ac:dyDescent="0.35">
      <c r="A3" s="116" t="s">
        <v>0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2"/>
      <c r="X3" s="2"/>
      <c r="Y3" s="2"/>
      <c r="Z3" s="2"/>
      <c r="AA3" s="2"/>
    </row>
    <row r="4" spans="1:27" ht="21" customHeight="1" x14ac:dyDescent="0.3">
      <c r="A4" s="120" t="s">
        <v>112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2"/>
      <c r="X4" s="2"/>
      <c r="Y4" s="2"/>
      <c r="Z4" s="2"/>
      <c r="AA4" s="2"/>
    </row>
    <row r="5" spans="1:27" x14ac:dyDescent="0.2">
      <c r="A5" s="113"/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2"/>
      <c r="U5" s="2"/>
      <c r="V5" s="2"/>
      <c r="W5" s="2"/>
      <c r="X5" s="2"/>
      <c r="Y5" s="2"/>
      <c r="Z5" s="2"/>
      <c r="AA5" s="2"/>
    </row>
    <row r="6" spans="1:27" s="4" customFormat="1" x14ac:dyDescent="0.2">
      <c r="A6" s="6"/>
      <c r="B6" s="7"/>
      <c r="C6" s="7"/>
      <c r="D6" s="7"/>
      <c r="E6" s="7"/>
      <c r="F6" s="7"/>
      <c r="G6" s="7"/>
      <c r="H6" s="7"/>
      <c r="I6" s="6"/>
      <c r="J6" s="6"/>
      <c r="K6" s="7"/>
      <c r="L6" s="7"/>
      <c r="M6" s="6"/>
      <c r="N6" s="8"/>
      <c r="O6" s="8"/>
      <c r="P6" s="8"/>
      <c r="Q6" s="8"/>
      <c r="R6" s="8"/>
      <c r="S6" s="6"/>
      <c r="T6" s="5"/>
      <c r="U6" s="5"/>
      <c r="V6" s="5"/>
      <c r="W6" s="5"/>
      <c r="X6" s="5"/>
      <c r="Y6" s="5"/>
      <c r="Z6" s="5"/>
      <c r="AA6" s="5"/>
    </row>
    <row r="7" spans="1:27" s="9" customFormat="1" x14ac:dyDescent="0.2">
      <c r="A7" s="3" t="s">
        <v>113</v>
      </c>
      <c r="B7" s="7"/>
      <c r="C7" s="7"/>
      <c r="D7" s="7"/>
      <c r="E7" s="7"/>
      <c r="F7" s="7"/>
      <c r="G7" s="7"/>
      <c r="H7" s="7"/>
      <c r="I7" s="6"/>
      <c r="J7" s="6"/>
      <c r="K7" s="7"/>
      <c r="L7" s="7"/>
      <c r="M7" s="6"/>
      <c r="N7" s="8"/>
      <c r="O7" s="8"/>
      <c r="P7" s="8"/>
      <c r="Q7" s="8"/>
      <c r="R7" s="8"/>
      <c r="S7" s="6"/>
      <c r="T7" s="7"/>
      <c r="U7" s="7"/>
      <c r="V7" s="7"/>
      <c r="W7" s="7"/>
      <c r="X7" s="7"/>
      <c r="Y7" s="7"/>
      <c r="Z7" s="7"/>
      <c r="AA7" s="7"/>
    </row>
    <row r="8" spans="1:27" s="9" customFormat="1" ht="13.5" thickBot="1" x14ac:dyDescent="0.25">
      <c r="A8" s="3" t="s">
        <v>103</v>
      </c>
      <c r="B8" s="7"/>
      <c r="C8" s="7"/>
      <c r="D8" s="7"/>
      <c r="E8" s="7"/>
      <c r="F8" s="7"/>
      <c r="G8" s="7"/>
      <c r="H8" s="7"/>
      <c r="I8" s="6"/>
      <c r="J8" s="6"/>
      <c r="K8" s="7"/>
      <c r="L8" s="7"/>
      <c r="M8" s="6"/>
      <c r="N8" s="8"/>
      <c r="O8" s="8"/>
      <c r="P8" s="8"/>
      <c r="Q8" s="8"/>
      <c r="R8" s="8"/>
      <c r="S8" s="6"/>
      <c r="T8" s="7"/>
      <c r="U8" s="7"/>
      <c r="V8" s="7"/>
      <c r="W8" s="7"/>
      <c r="X8" s="7"/>
      <c r="Y8" s="7"/>
      <c r="Z8" s="7"/>
      <c r="AA8" s="7"/>
    </row>
    <row r="9" spans="1:27" s="28" customFormat="1" ht="18" customHeight="1" thickTop="1" x14ac:dyDescent="0.2">
      <c r="A9" s="114" t="s">
        <v>1</v>
      </c>
      <c r="B9" s="105" t="s">
        <v>59</v>
      </c>
      <c r="C9" s="105" t="s">
        <v>60</v>
      </c>
      <c r="D9" s="105" t="s">
        <v>61</v>
      </c>
      <c r="E9" s="39" t="s">
        <v>62</v>
      </c>
      <c r="F9" s="107" t="s">
        <v>39</v>
      </c>
      <c r="G9" s="108"/>
      <c r="H9" s="108"/>
      <c r="I9" s="109"/>
      <c r="J9" s="105" t="s">
        <v>40</v>
      </c>
      <c r="K9" s="105" t="s">
        <v>63</v>
      </c>
      <c r="L9" s="105" t="s">
        <v>41</v>
      </c>
      <c r="M9" s="107" t="s">
        <v>2</v>
      </c>
      <c r="N9" s="108"/>
      <c r="O9" s="109"/>
      <c r="P9" s="105" t="s">
        <v>64</v>
      </c>
      <c r="Q9" s="107" t="s">
        <v>3</v>
      </c>
      <c r="R9" s="109"/>
      <c r="S9" s="105" t="s">
        <v>65</v>
      </c>
      <c r="T9" s="105" t="s">
        <v>66</v>
      </c>
      <c r="U9" s="105" t="s">
        <v>42</v>
      </c>
      <c r="V9" s="110" t="s">
        <v>43</v>
      </c>
    </row>
    <row r="10" spans="1:27" s="28" customFormat="1" ht="28.5" customHeight="1" x14ac:dyDescent="0.2">
      <c r="A10" s="115"/>
      <c r="B10" s="106"/>
      <c r="C10" s="106"/>
      <c r="D10" s="106"/>
      <c r="E10" s="40" t="s">
        <v>38</v>
      </c>
      <c r="F10" s="29" t="s">
        <v>44</v>
      </c>
      <c r="G10" s="29" t="s">
        <v>45</v>
      </c>
      <c r="H10" s="30" t="s">
        <v>46</v>
      </c>
      <c r="I10" s="30" t="s">
        <v>47</v>
      </c>
      <c r="J10" s="106"/>
      <c r="K10" s="106"/>
      <c r="L10" s="106"/>
      <c r="M10" s="31" t="s">
        <v>67</v>
      </c>
      <c r="N10" s="31" t="s">
        <v>68</v>
      </c>
      <c r="O10" s="31" t="s">
        <v>69</v>
      </c>
      <c r="P10" s="106"/>
      <c r="Q10" s="29" t="s">
        <v>4</v>
      </c>
      <c r="R10" s="29" t="s">
        <v>5</v>
      </c>
      <c r="S10" s="106"/>
      <c r="T10" s="106"/>
      <c r="U10" s="106"/>
      <c r="V10" s="111"/>
    </row>
    <row r="11" spans="1:27" s="28" customFormat="1" ht="18.75" customHeight="1" x14ac:dyDescent="0.2">
      <c r="A11" s="41">
        <v>1</v>
      </c>
      <c r="B11" s="31">
        <v>2</v>
      </c>
      <c r="C11" s="42">
        <v>3</v>
      </c>
      <c r="D11" s="42">
        <v>4</v>
      </c>
      <c r="E11" s="42">
        <v>5</v>
      </c>
      <c r="F11" s="42">
        <v>6</v>
      </c>
      <c r="G11" s="42">
        <v>7</v>
      </c>
      <c r="H11" s="42">
        <v>8</v>
      </c>
      <c r="I11" s="42">
        <v>9</v>
      </c>
      <c r="J11" s="42">
        <v>10</v>
      </c>
      <c r="K11" s="42">
        <v>11</v>
      </c>
      <c r="L11" s="42">
        <v>12</v>
      </c>
      <c r="M11" s="42">
        <v>13</v>
      </c>
      <c r="N11" s="42">
        <v>14</v>
      </c>
      <c r="O11" s="42">
        <v>15</v>
      </c>
      <c r="P11" s="42">
        <v>16</v>
      </c>
      <c r="Q11" s="42">
        <v>17</v>
      </c>
      <c r="R11" s="42">
        <v>18</v>
      </c>
      <c r="S11" s="42">
        <v>17</v>
      </c>
      <c r="T11" s="42">
        <v>18</v>
      </c>
      <c r="U11" s="42">
        <v>19</v>
      </c>
      <c r="V11" s="32">
        <v>20</v>
      </c>
    </row>
    <row r="12" spans="1:27" s="20" customFormat="1" ht="26.25" customHeight="1" x14ac:dyDescent="0.2">
      <c r="A12" s="16">
        <v>1</v>
      </c>
      <c r="B12" s="51" t="s">
        <v>6</v>
      </c>
      <c r="C12" s="17" t="s">
        <v>10</v>
      </c>
      <c r="D12" s="17" t="s">
        <v>29</v>
      </c>
      <c r="E12" s="17" t="s">
        <v>48</v>
      </c>
      <c r="F12" s="51" t="s">
        <v>29</v>
      </c>
      <c r="G12" s="51" t="s">
        <v>29</v>
      </c>
      <c r="H12" s="51" t="s">
        <v>29</v>
      </c>
      <c r="I12" s="51" t="s">
        <v>29</v>
      </c>
      <c r="J12" s="18">
        <v>10631</v>
      </c>
      <c r="K12" s="17" t="s">
        <v>84</v>
      </c>
      <c r="L12" s="17" t="s">
        <v>35</v>
      </c>
      <c r="M12" s="55">
        <v>1</v>
      </c>
      <c r="N12" s="55">
        <v>0</v>
      </c>
      <c r="O12" s="18">
        <f>SUM(M12:N12)</f>
        <v>1</v>
      </c>
      <c r="P12" s="66">
        <v>30000</v>
      </c>
      <c r="Q12" s="66">
        <v>18</v>
      </c>
      <c r="R12" s="55" t="s">
        <v>9</v>
      </c>
      <c r="S12" s="66">
        <v>18000</v>
      </c>
      <c r="T12" s="67">
        <v>9000</v>
      </c>
      <c r="U12" s="54" t="s">
        <v>82</v>
      </c>
      <c r="V12" s="63" t="s">
        <v>29</v>
      </c>
      <c r="W12" s="19"/>
      <c r="X12" s="19"/>
      <c r="Y12" s="19"/>
      <c r="Z12" s="19"/>
      <c r="AA12" s="19"/>
    </row>
    <row r="13" spans="1:27" s="20" customFormat="1" ht="37.5" customHeight="1" x14ac:dyDescent="0.2">
      <c r="A13" s="16">
        <v>2</v>
      </c>
      <c r="B13" s="51" t="s">
        <v>6</v>
      </c>
      <c r="C13" s="17" t="s">
        <v>11</v>
      </c>
      <c r="D13" s="17" t="s">
        <v>29</v>
      </c>
      <c r="E13" s="17" t="s">
        <v>49</v>
      </c>
      <c r="F13" s="51" t="s">
        <v>29</v>
      </c>
      <c r="G13" s="51" t="s">
        <v>29</v>
      </c>
      <c r="H13" s="51" t="s">
        <v>29</v>
      </c>
      <c r="I13" s="51" t="s">
        <v>29</v>
      </c>
      <c r="J13" s="18">
        <v>10631</v>
      </c>
      <c r="K13" s="17" t="s">
        <v>84</v>
      </c>
      <c r="L13" s="17" t="s">
        <v>35</v>
      </c>
      <c r="M13" s="55">
        <v>1</v>
      </c>
      <c r="N13" s="55">
        <v>0</v>
      </c>
      <c r="O13" s="18">
        <f t="shared" ref="O13:O19" si="0">SUM(M13:N13)</f>
        <v>1</v>
      </c>
      <c r="P13" s="66">
        <v>15000</v>
      </c>
      <c r="Q13" s="66">
        <v>18000</v>
      </c>
      <c r="R13" s="55" t="s">
        <v>9</v>
      </c>
      <c r="S13" s="66">
        <v>18000</v>
      </c>
      <c r="T13" s="67">
        <v>9000</v>
      </c>
      <c r="U13" s="54" t="s">
        <v>82</v>
      </c>
      <c r="V13" s="63" t="s">
        <v>29</v>
      </c>
      <c r="W13" s="19"/>
      <c r="X13" s="19"/>
      <c r="Y13" s="19"/>
      <c r="Z13" s="19"/>
      <c r="AA13" s="19"/>
    </row>
    <row r="14" spans="1:27" s="20" customFormat="1" ht="42.75" customHeight="1" x14ac:dyDescent="0.2">
      <c r="A14" s="16">
        <v>3</v>
      </c>
      <c r="B14" s="51" t="s">
        <v>6</v>
      </c>
      <c r="C14" s="17" t="s">
        <v>12</v>
      </c>
      <c r="D14" s="17" t="s">
        <v>29</v>
      </c>
      <c r="E14" s="17" t="s">
        <v>49</v>
      </c>
      <c r="F14" s="51" t="s">
        <v>29</v>
      </c>
      <c r="G14" s="51" t="s">
        <v>29</v>
      </c>
      <c r="H14" s="51" t="s">
        <v>29</v>
      </c>
      <c r="I14" s="51" t="s">
        <v>29</v>
      </c>
      <c r="J14" s="18">
        <v>10631</v>
      </c>
      <c r="K14" s="17" t="s">
        <v>84</v>
      </c>
      <c r="L14" s="17" t="s">
        <v>35</v>
      </c>
      <c r="M14" s="55">
        <v>1</v>
      </c>
      <c r="N14" s="55">
        <v>0</v>
      </c>
      <c r="O14" s="18">
        <f t="shared" si="0"/>
        <v>1</v>
      </c>
      <c r="P14" s="66">
        <v>14500</v>
      </c>
      <c r="Q14" s="66">
        <v>18000</v>
      </c>
      <c r="R14" s="55" t="s">
        <v>9</v>
      </c>
      <c r="S14" s="66">
        <v>18000</v>
      </c>
      <c r="T14" s="67">
        <v>8000</v>
      </c>
      <c r="U14" s="54" t="s">
        <v>82</v>
      </c>
      <c r="V14" s="63" t="s">
        <v>29</v>
      </c>
      <c r="W14" s="19"/>
      <c r="X14" s="19"/>
      <c r="Y14" s="19"/>
      <c r="Z14" s="19"/>
      <c r="AA14" s="19"/>
    </row>
    <row r="15" spans="1:27" s="20" customFormat="1" ht="26.25" customHeight="1" x14ac:dyDescent="0.2">
      <c r="A15" s="16">
        <v>4</v>
      </c>
      <c r="B15" s="51" t="s">
        <v>6</v>
      </c>
      <c r="C15" s="17" t="s">
        <v>13</v>
      </c>
      <c r="D15" s="17" t="s">
        <v>29</v>
      </c>
      <c r="E15" s="17" t="s">
        <v>50</v>
      </c>
      <c r="F15" s="51" t="s">
        <v>29</v>
      </c>
      <c r="G15" s="51" t="s">
        <v>29</v>
      </c>
      <c r="H15" s="51" t="s">
        <v>29</v>
      </c>
      <c r="I15" s="51" t="s">
        <v>29</v>
      </c>
      <c r="J15" s="18">
        <v>10631</v>
      </c>
      <c r="K15" s="17" t="s">
        <v>84</v>
      </c>
      <c r="L15" s="17" t="s">
        <v>35</v>
      </c>
      <c r="M15" s="55">
        <v>1</v>
      </c>
      <c r="N15" s="55">
        <v>0</v>
      </c>
      <c r="O15" s="18">
        <f t="shared" si="0"/>
        <v>1</v>
      </c>
      <c r="P15" s="66">
        <v>13000</v>
      </c>
      <c r="Q15" s="66">
        <v>18000</v>
      </c>
      <c r="R15" s="55" t="s">
        <v>9</v>
      </c>
      <c r="S15" s="66">
        <v>18000</v>
      </c>
      <c r="T15" s="67">
        <v>9000</v>
      </c>
      <c r="U15" s="54" t="s">
        <v>82</v>
      </c>
      <c r="V15" s="63" t="s">
        <v>29</v>
      </c>
      <c r="W15" s="19"/>
      <c r="X15" s="19"/>
      <c r="Y15" s="19"/>
      <c r="Z15" s="19"/>
      <c r="AA15" s="19"/>
    </row>
    <row r="16" spans="1:27" s="20" customFormat="1" ht="41.25" customHeight="1" x14ac:dyDescent="0.2">
      <c r="A16" s="16">
        <v>5</v>
      </c>
      <c r="B16" s="51" t="s">
        <v>6</v>
      </c>
      <c r="C16" s="17" t="s">
        <v>14</v>
      </c>
      <c r="D16" s="17" t="s">
        <v>29</v>
      </c>
      <c r="E16" s="17" t="s">
        <v>51</v>
      </c>
      <c r="F16" s="51" t="s">
        <v>29</v>
      </c>
      <c r="G16" s="51" t="s">
        <v>29</v>
      </c>
      <c r="H16" s="51" t="s">
        <v>29</v>
      </c>
      <c r="I16" s="51" t="s">
        <v>29</v>
      </c>
      <c r="J16" s="18">
        <v>10631</v>
      </c>
      <c r="K16" s="17" t="s">
        <v>84</v>
      </c>
      <c r="L16" s="17" t="s">
        <v>35</v>
      </c>
      <c r="M16" s="55">
        <v>1</v>
      </c>
      <c r="N16" s="55">
        <v>0</v>
      </c>
      <c r="O16" s="18">
        <f t="shared" si="0"/>
        <v>1</v>
      </c>
      <c r="P16" s="66">
        <v>15000</v>
      </c>
      <c r="Q16" s="66">
        <v>18000</v>
      </c>
      <c r="R16" s="55" t="s">
        <v>9</v>
      </c>
      <c r="S16" s="66">
        <v>18000</v>
      </c>
      <c r="T16" s="67">
        <v>9000</v>
      </c>
      <c r="U16" s="54" t="s">
        <v>82</v>
      </c>
      <c r="V16" s="63" t="s">
        <v>29</v>
      </c>
      <c r="W16" s="19"/>
      <c r="X16" s="19"/>
      <c r="Y16" s="19"/>
      <c r="Z16" s="19"/>
      <c r="AA16" s="19"/>
    </row>
    <row r="17" spans="1:27" s="21" customFormat="1" ht="57" customHeight="1" x14ac:dyDescent="0.2">
      <c r="A17" s="16">
        <v>6</v>
      </c>
      <c r="B17" s="51" t="s">
        <v>6</v>
      </c>
      <c r="C17" s="17" t="s">
        <v>81</v>
      </c>
      <c r="D17" s="17" t="s">
        <v>29</v>
      </c>
      <c r="E17" s="17" t="s">
        <v>70</v>
      </c>
      <c r="F17" s="51" t="s">
        <v>29</v>
      </c>
      <c r="G17" s="51" t="s">
        <v>29</v>
      </c>
      <c r="H17" s="51" t="s">
        <v>29</v>
      </c>
      <c r="I17" s="51" t="s">
        <v>29</v>
      </c>
      <c r="J17" s="18">
        <v>10794</v>
      </c>
      <c r="K17" s="17" t="s">
        <v>33</v>
      </c>
      <c r="L17" s="17" t="s">
        <v>110</v>
      </c>
      <c r="M17" s="60">
        <v>5</v>
      </c>
      <c r="N17" s="60">
        <v>2</v>
      </c>
      <c r="O17" s="18">
        <f t="shared" si="0"/>
        <v>7</v>
      </c>
      <c r="P17" s="66">
        <v>20000</v>
      </c>
      <c r="Q17" s="66">
        <v>50000</v>
      </c>
      <c r="R17" s="55" t="s">
        <v>26</v>
      </c>
      <c r="S17" s="66">
        <v>15000</v>
      </c>
      <c r="T17" s="67">
        <v>6500</v>
      </c>
      <c r="U17" s="54" t="s">
        <v>82</v>
      </c>
      <c r="V17" s="63" t="s">
        <v>29</v>
      </c>
    </row>
    <row r="18" spans="1:27" s="21" customFormat="1" ht="42" customHeight="1" x14ac:dyDescent="0.2">
      <c r="A18" s="16">
        <v>7</v>
      </c>
      <c r="B18" s="51" t="s">
        <v>6</v>
      </c>
      <c r="C18" s="17" t="s">
        <v>27</v>
      </c>
      <c r="D18" s="17" t="s">
        <v>29</v>
      </c>
      <c r="E18" s="17" t="s">
        <v>71</v>
      </c>
      <c r="F18" s="51" t="s">
        <v>29</v>
      </c>
      <c r="G18" s="51" t="s">
        <v>29</v>
      </c>
      <c r="H18" s="51" t="s">
        <v>29</v>
      </c>
      <c r="I18" s="51" t="s">
        <v>29</v>
      </c>
      <c r="J18" s="18">
        <v>10794</v>
      </c>
      <c r="K18" s="17" t="s">
        <v>33</v>
      </c>
      <c r="L18" s="17" t="s">
        <v>110</v>
      </c>
      <c r="M18" s="60">
        <v>1</v>
      </c>
      <c r="N18" s="60">
        <v>1</v>
      </c>
      <c r="O18" s="18">
        <f t="shared" si="0"/>
        <v>2</v>
      </c>
      <c r="P18" s="66">
        <v>3000</v>
      </c>
      <c r="Q18" s="66">
        <v>300</v>
      </c>
      <c r="R18" s="55" t="s">
        <v>26</v>
      </c>
      <c r="S18" s="66">
        <v>1750</v>
      </c>
      <c r="T18" s="67">
        <v>700</v>
      </c>
      <c r="U18" s="54" t="s">
        <v>82</v>
      </c>
      <c r="V18" s="63" t="s">
        <v>29</v>
      </c>
    </row>
    <row r="19" spans="1:27" s="21" customFormat="1" ht="54" customHeight="1" x14ac:dyDescent="0.2">
      <c r="A19" s="25">
        <v>8</v>
      </c>
      <c r="B19" s="74" t="s">
        <v>6</v>
      </c>
      <c r="C19" s="50" t="s">
        <v>28</v>
      </c>
      <c r="D19" s="50" t="s">
        <v>29</v>
      </c>
      <c r="E19" s="50" t="s">
        <v>72</v>
      </c>
      <c r="F19" s="51" t="s">
        <v>29</v>
      </c>
      <c r="G19" s="51" t="s">
        <v>29</v>
      </c>
      <c r="H19" s="51" t="s">
        <v>29</v>
      </c>
      <c r="I19" s="51" t="s">
        <v>29</v>
      </c>
      <c r="J19" s="18">
        <v>10794</v>
      </c>
      <c r="K19" s="17" t="s">
        <v>34</v>
      </c>
      <c r="L19" s="17" t="s">
        <v>110</v>
      </c>
      <c r="M19" s="60">
        <v>1</v>
      </c>
      <c r="N19" s="60">
        <v>1</v>
      </c>
      <c r="O19" s="18">
        <f t="shared" si="0"/>
        <v>2</v>
      </c>
      <c r="P19" s="66">
        <v>2500</v>
      </c>
      <c r="Q19" s="66">
        <v>200</v>
      </c>
      <c r="R19" s="55" t="s">
        <v>26</v>
      </c>
      <c r="S19" s="66">
        <v>1000</v>
      </c>
      <c r="T19" s="67">
        <v>500</v>
      </c>
      <c r="U19" s="54" t="s">
        <v>82</v>
      </c>
      <c r="V19" s="63" t="s">
        <v>29</v>
      </c>
    </row>
    <row r="20" spans="1:27" s="4" customFormat="1" ht="26.25" customHeight="1" thickBot="1" x14ac:dyDescent="0.25">
      <c r="A20" s="117" t="s">
        <v>21</v>
      </c>
      <c r="B20" s="118"/>
      <c r="C20" s="118"/>
      <c r="D20" s="118"/>
      <c r="E20" s="118"/>
      <c r="F20" s="118"/>
      <c r="G20" s="118"/>
      <c r="H20" s="118"/>
      <c r="I20" s="118"/>
      <c r="J20" s="118"/>
      <c r="K20" s="118"/>
      <c r="L20" s="118"/>
      <c r="M20" s="118"/>
      <c r="N20" s="119"/>
      <c r="O20" s="10">
        <f>SUM(O12:O19)</f>
        <v>16</v>
      </c>
      <c r="P20" s="11">
        <f>SUM(P12:P19)</f>
        <v>113000</v>
      </c>
      <c r="Q20" s="11"/>
      <c r="R20" s="11"/>
      <c r="S20" s="11">
        <f>SUM(S12:S19)</f>
        <v>107750</v>
      </c>
      <c r="T20" s="43">
        <f>SUM(T12:T19)</f>
        <v>51700</v>
      </c>
      <c r="U20" s="44"/>
      <c r="V20" s="45"/>
      <c r="W20" s="5"/>
      <c r="X20" s="5"/>
      <c r="Y20" s="5"/>
      <c r="Z20" s="5"/>
      <c r="AA20" s="5"/>
    </row>
    <row r="21" spans="1:27" s="4" customFormat="1" ht="26.25" customHeight="1" thickTop="1" x14ac:dyDescent="0.2">
      <c r="A21" s="75"/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6"/>
      <c r="Q21" s="76"/>
      <c r="R21" s="76"/>
      <c r="S21" s="76"/>
      <c r="T21" s="76"/>
      <c r="U21" s="7"/>
      <c r="V21" s="7"/>
      <c r="W21" s="5"/>
      <c r="X21" s="5"/>
      <c r="Y21" s="5"/>
      <c r="Z21" s="5"/>
      <c r="AA21" s="5"/>
    </row>
    <row r="22" spans="1:27" s="4" customFormat="1" x14ac:dyDescent="0.2">
      <c r="A22" s="6"/>
      <c r="B22" s="7"/>
      <c r="C22" s="7"/>
      <c r="D22" s="7"/>
      <c r="E22" s="7"/>
      <c r="F22" s="7"/>
      <c r="G22" s="7"/>
      <c r="H22" s="7"/>
      <c r="I22" s="6"/>
      <c r="J22" s="6"/>
      <c r="K22" s="7"/>
      <c r="L22" s="7"/>
      <c r="M22" s="6"/>
      <c r="N22" s="8"/>
      <c r="O22" s="8"/>
      <c r="P22" s="8"/>
      <c r="Q22" s="8"/>
      <c r="R22" s="8"/>
      <c r="S22" s="6"/>
      <c r="T22" s="5"/>
      <c r="U22" s="5"/>
      <c r="V22" s="5"/>
      <c r="W22" s="5"/>
      <c r="X22" s="5"/>
      <c r="Y22" s="5"/>
      <c r="Z22" s="5"/>
      <c r="AA22" s="5"/>
    </row>
    <row r="23" spans="1:27" s="4" customFormat="1" x14ac:dyDescent="0.2">
      <c r="A23" s="3" t="s">
        <v>113</v>
      </c>
      <c r="B23" s="7"/>
      <c r="C23" s="7"/>
      <c r="D23" s="7"/>
      <c r="E23" s="7"/>
      <c r="F23" s="7"/>
      <c r="G23" s="7"/>
      <c r="H23" s="7"/>
      <c r="I23" s="6"/>
      <c r="J23" s="6"/>
      <c r="K23" s="7"/>
      <c r="L23" s="7"/>
      <c r="M23" s="6"/>
      <c r="N23" s="8"/>
      <c r="O23" s="8"/>
      <c r="P23" s="8"/>
      <c r="Q23" s="8"/>
      <c r="R23" s="8"/>
      <c r="S23" s="6"/>
      <c r="T23" s="5"/>
      <c r="U23" s="5"/>
      <c r="V23" s="5"/>
      <c r="W23" s="5"/>
      <c r="X23" s="5"/>
      <c r="Y23" s="5"/>
      <c r="Z23" s="5"/>
      <c r="AA23" s="5"/>
    </row>
    <row r="24" spans="1:27" s="4" customFormat="1" ht="13.5" thickBot="1" x14ac:dyDescent="0.25">
      <c r="A24" s="3" t="s">
        <v>104</v>
      </c>
      <c r="B24" s="7"/>
      <c r="C24" s="7"/>
      <c r="D24" s="7"/>
      <c r="E24" s="7"/>
      <c r="F24" s="7"/>
      <c r="G24" s="7"/>
      <c r="H24" s="7"/>
      <c r="I24" s="6"/>
      <c r="J24" s="6"/>
      <c r="K24" s="7"/>
      <c r="L24" s="7"/>
      <c r="M24" s="6"/>
      <c r="N24" s="8"/>
      <c r="O24" s="8"/>
      <c r="P24" s="8"/>
      <c r="Q24" s="8"/>
      <c r="R24" s="8"/>
      <c r="S24" s="6"/>
      <c r="T24" s="5"/>
      <c r="U24" s="5"/>
      <c r="V24" s="5"/>
      <c r="W24" s="5"/>
      <c r="X24" s="5"/>
      <c r="Y24" s="5"/>
      <c r="Z24" s="5"/>
      <c r="AA24" s="5"/>
    </row>
    <row r="25" spans="1:27" s="28" customFormat="1" ht="18" customHeight="1" thickTop="1" x14ac:dyDescent="0.2">
      <c r="A25" s="114" t="s">
        <v>1</v>
      </c>
      <c r="B25" s="105" t="s">
        <v>59</v>
      </c>
      <c r="C25" s="105" t="s">
        <v>60</v>
      </c>
      <c r="D25" s="105" t="s">
        <v>61</v>
      </c>
      <c r="E25" s="39" t="s">
        <v>62</v>
      </c>
      <c r="F25" s="107" t="s">
        <v>39</v>
      </c>
      <c r="G25" s="108"/>
      <c r="H25" s="108"/>
      <c r="I25" s="109"/>
      <c r="J25" s="105" t="s">
        <v>40</v>
      </c>
      <c r="K25" s="105" t="s">
        <v>63</v>
      </c>
      <c r="L25" s="105" t="s">
        <v>41</v>
      </c>
      <c r="M25" s="107" t="s">
        <v>2</v>
      </c>
      <c r="N25" s="108"/>
      <c r="O25" s="109"/>
      <c r="P25" s="105" t="s">
        <v>64</v>
      </c>
      <c r="Q25" s="107" t="s">
        <v>3</v>
      </c>
      <c r="R25" s="109"/>
      <c r="S25" s="105" t="s">
        <v>65</v>
      </c>
      <c r="T25" s="105" t="s">
        <v>66</v>
      </c>
      <c r="U25" s="105" t="s">
        <v>42</v>
      </c>
      <c r="V25" s="110" t="s">
        <v>43</v>
      </c>
    </row>
    <row r="26" spans="1:27" s="28" customFormat="1" ht="28.5" customHeight="1" x14ac:dyDescent="0.2">
      <c r="A26" s="115"/>
      <c r="B26" s="106"/>
      <c r="C26" s="106"/>
      <c r="D26" s="106"/>
      <c r="E26" s="40" t="s">
        <v>38</v>
      </c>
      <c r="F26" s="29" t="s">
        <v>44</v>
      </c>
      <c r="G26" s="29" t="s">
        <v>45</v>
      </c>
      <c r="H26" s="30" t="s">
        <v>46</v>
      </c>
      <c r="I26" s="30" t="s">
        <v>47</v>
      </c>
      <c r="J26" s="106"/>
      <c r="K26" s="106"/>
      <c r="L26" s="106"/>
      <c r="M26" s="31" t="s">
        <v>67</v>
      </c>
      <c r="N26" s="31" t="s">
        <v>68</v>
      </c>
      <c r="O26" s="31" t="s">
        <v>69</v>
      </c>
      <c r="P26" s="106"/>
      <c r="Q26" s="29" t="s">
        <v>4</v>
      </c>
      <c r="R26" s="29" t="s">
        <v>5</v>
      </c>
      <c r="S26" s="106"/>
      <c r="T26" s="106"/>
      <c r="U26" s="106"/>
      <c r="V26" s="111"/>
    </row>
    <row r="27" spans="1:27" s="28" customFormat="1" ht="18.75" customHeight="1" x14ac:dyDescent="0.2">
      <c r="A27" s="41">
        <v>1</v>
      </c>
      <c r="B27" s="31">
        <v>2</v>
      </c>
      <c r="C27" s="42">
        <v>3</v>
      </c>
      <c r="D27" s="42">
        <v>4</v>
      </c>
      <c r="E27" s="42">
        <v>5</v>
      </c>
      <c r="F27" s="42">
        <v>6</v>
      </c>
      <c r="G27" s="42">
        <v>7</v>
      </c>
      <c r="H27" s="42">
        <v>8</v>
      </c>
      <c r="I27" s="42">
        <v>9</v>
      </c>
      <c r="J27" s="42">
        <v>10</v>
      </c>
      <c r="K27" s="42">
        <v>11</v>
      </c>
      <c r="L27" s="42">
        <v>12</v>
      </c>
      <c r="M27" s="42">
        <v>13</v>
      </c>
      <c r="N27" s="42">
        <v>14</v>
      </c>
      <c r="O27" s="42">
        <v>15</v>
      </c>
      <c r="P27" s="42">
        <v>16</v>
      </c>
      <c r="Q27" s="42">
        <v>17</v>
      </c>
      <c r="R27" s="42">
        <v>18</v>
      </c>
      <c r="S27" s="42">
        <v>17</v>
      </c>
      <c r="T27" s="42">
        <v>18</v>
      </c>
      <c r="U27" s="42">
        <v>19</v>
      </c>
      <c r="V27" s="32">
        <v>20</v>
      </c>
    </row>
    <row r="28" spans="1:27" s="20" customFormat="1" ht="40.5" customHeight="1" x14ac:dyDescent="0.2">
      <c r="A28" s="16">
        <v>1</v>
      </c>
      <c r="B28" s="52" t="s">
        <v>6</v>
      </c>
      <c r="C28" s="22" t="s">
        <v>105</v>
      </c>
      <c r="D28" s="22" t="s">
        <v>29</v>
      </c>
      <c r="E28" s="22" t="s">
        <v>50</v>
      </c>
      <c r="F28" s="22" t="s">
        <v>29</v>
      </c>
      <c r="G28" s="22" t="s">
        <v>29</v>
      </c>
      <c r="H28" s="22" t="s">
        <v>29</v>
      </c>
      <c r="I28" s="52" t="s">
        <v>29</v>
      </c>
      <c r="J28" s="23">
        <v>2592</v>
      </c>
      <c r="K28" s="22" t="s">
        <v>85</v>
      </c>
      <c r="L28" s="22" t="s">
        <v>16</v>
      </c>
      <c r="M28" s="55">
        <v>1</v>
      </c>
      <c r="N28" s="55">
        <v>0</v>
      </c>
      <c r="O28" s="56">
        <f>SUM(M28:N28)</f>
        <v>1</v>
      </c>
      <c r="P28" s="64">
        <v>32000</v>
      </c>
      <c r="Q28" s="64">
        <v>300</v>
      </c>
      <c r="R28" s="56" t="s">
        <v>8</v>
      </c>
      <c r="S28" s="64">
        <v>19500</v>
      </c>
      <c r="T28" s="65">
        <v>12000</v>
      </c>
      <c r="U28" s="54" t="s">
        <v>82</v>
      </c>
      <c r="V28" s="63" t="s">
        <v>29</v>
      </c>
      <c r="W28" s="19"/>
      <c r="X28" s="19"/>
      <c r="Y28" s="19"/>
      <c r="Z28" s="19"/>
      <c r="AA28" s="19"/>
    </row>
    <row r="29" spans="1:27" s="20" customFormat="1" ht="40.5" customHeight="1" x14ac:dyDescent="0.2">
      <c r="A29" s="16">
        <v>2</v>
      </c>
      <c r="B29" s="52" t="s">
        <v>6</v>
      </c>
      <c r="C29" s="22" t="s">
        <v>106</v>
      </c>
      <c r="D29" s="22" t="s">
        <v>29</v>
      </c>
      <c r="E29" s="22" t="s">
        <v>50</v>
      </c>
      <c r="F29" s="22" t="s">
        <v>29</v>
      </c>
      <c r="G29" s="22" t="s">
        <v>29</v>
      </c>
      <c r="H29" s="22" t="s">
        <v>29</v>
      </c>
      <c r="I29" s="52" t="s">
        <v>29</v>
      </c>
      <c r="J29" s="23">
        <v>2592</v>
      </c>
      <c r="K29" s="22" t="s">
        <v>85</v>
      </c>
      <c r="L29" s="22" t="s">
        <v>16</v>
      </c>
      <c r="M29" s="55">
        <v>2</v>
      </c>
      <c r="N29" s="55">
        <v>0</v>
      </c>
      <c r="O29" s="56">
        <f t="shared" ref="O29:O31" si="1">SUM(M29:N29)</f>
        <v>2</v>
      </c>
      <c r="P29" s="64">
        <v>31500</v>
      </c>
      <c r="Q29" s="64">
        <v>160</v>
      </c>
      <c r="R29" s="56" t="s">
        <v>8</v>
      </c>
      <c r="S29" s="64">
        <v>24500</v>
      </c>
      <c r="T29" s="65">
        <v>12300</v>
      </c>
      <c r="U29" s="54" t="s">
        <v>82</v>
      </c>
      <c r="V29" s="63" t="s">
        <v>29</v>
      </c>
      <c r="W29" s="19"/>
      <c r="X29" s="19"/>
      <c r="Y29" s="19"/>
      <c r="Z29" s="19"/>
      <c r="AA29" s="19"/>
    </row>
    <row r="30" spans="1:27" s="20" customFormat="1" ht="40.5" customHeight="1" x14ac:dyDescent="0.2">
      <c r="A30" s="16">
        <v>3</v>
      </c>
      <c r="B30" s="52" t="s">
        <v>6</v>
      </c>
      <c r="C30" s="22" t="s">
        <v>107</v>
      </c>
      <c r="D30" s="22" t="s">
        <v>29</v>
      </c>
      <c r="E30" s="22" t="s">
        <v>50</v>
      </c>
      <c r="F30" s="22" t="s">
        <v>29</v>
      </c>
      <c r="G30" s="22" t="s">
        <v>29</v>
      </c>
      <c r="H30" s="22" t="s">
        <v>29</v>
      </c>
      <c r="I30" s="52" t="s">
        <v>29</v>
      </c>
      <c r="J30" s="23">
        <v>2592</v>
      </c>
      <c r="K30" s="22" t="s">
        <v>85</v>
      </c>
      <c r="L30" s="22" t="s">
        <v>16</v>
      </c>
      <c r="M30" s="55">
        <v>2</v>
      </c>
      <c r="N30" s="55">
        <v>0</v>
      </c>
      <c r="O30" s="56">
        <f t="shared" si="1"/>
        <v>2</v>
      </c>
      <c r="P30" s="64">
        <v>32000</v>
      </c>
      <c r="Q30" s="64">
        <v>162</v>
      </c>
      <c r="R30" s="56" t="s">
        <v>8</v>
      </c>
      <c r="S30" s="64">
        <v>24400</v>
      </c>
      <c r="T30" s="65">
        <v>12500</v>
      </c>
      <c r="U30" s="54" t="s">
        <v>82</v>
      </c>
      <c r="V30" s="63" t="s">
        <v>29</v>
      </c>
      <c r="W30" s="19"/>
      <c r="X30" s="19"/>
      <c r="Y30" s="19"/>
      <c r="Z30" s="19"/>
      <c r="AA30" s="19"/>
    </row>
    <row r="31" spans="1:27" s="20" customFormat="1" ht="40.5" customHeight="1" x14ac:dyDescent="0.2">
      <c r="A31" s="25">
        <v>4</v>
      </c>
      <c r="B31" s="53" t="s">
        <v>6</v>
      </c>
      <c r="C31" s="26" t="s">
        <v>17</v>
      </c>
      <c r="D31" s="26" t="s">
        <v>29</v>
      </c>
      <c r="E31" s="26" t="s">
        <v>50</v>
      </c>
      <c r="F31" s="22" t="s">
        <v>29</v>
      </c>
      <c r="G31" s="22" t="s">
        <v>29</v>
      </c>
      <c r="H31" s="22" t="s">
        <v>29</v>
      </c>
      <c r="I31" s="52" t="s">
        <v>29</v>
      </c>
      <c r="J31" s="23">
        <v>2592</v>
      </c>
      <c r="K31" s="22" t="s">
        <v>85</v>
      </c>
      <c r="L31" s="22" t="s">
        <v>16</v>
      </c>
      <c r="M31" s="55">
        <v>2</v>
      </c>
      <c r="N31" s="55">
        <v>0</v>
      </c>
      <c r="O31" s="56">
        <f t="shared" si="1"/>
        <v>2</v>
      </c>
      <c r="P31" s="64">
        <v>31000</v>
      </c>
      <c r="Q31" s="64">
        <v>304</v>
      </c>
      <c r="R31" s="56" t="s">
        <v>8</v>
      </c>
      <c r="S31" s="64">
        <v>19200</v>
      </c>
      <c r="T31" s="65">
        <v>10000</v>
      </c>
      <c r="U31" s="54" t="s">
        <v>82</v>
      </c>
      <c r="V31" s="63" t="s">
        <v>29</v>
      </c>
      <c r="W31" s="102">
        <f>SUM(O28:O31)</f>
        <v>7</v>
      </c>
      <c r="X31" s="102">
        <f>SUM(P28:P31)</f>
        <v>126500</v>
      </c>
      <c r="Y31" s="102">
        <f>SUM(S28:S31)</f>
        <v>87600</v>
      </c>
      <c r="Z31" s="102">
        <f>SUM(T28:T31)</f>
        <v>46800</v>
      </c>
      <c r="AA31" s="102"/>
    </row>
    <row r="32" spans="1:27" s="20" customFormat="1" ht="99" customHeight="1" x14ac:dyDescent="0.2">
      <c r="A32" s="16">
        <v>5</v>
      </c>
      <c r="B32" s="52" t="s">
        <v>6</v>
      </c>
      <c r="C32" s="22" t="s">
        <v>18</v>
      </c>
      <c r="D32" s="22" t="s">
        <v>29</v>
      </c>
      <c r="E32" s="22" t="s">
        <v>50</v>
      </c>
      <c r="F32" s="22" t="s">
        <v>29</v>
      </c>
      <c r="G32" s="22" t="s">
        <v>29</v>
      </c>
      <c r="H32" s="22" t="s">
        <v>29</v>
      </c>
      <c r="I32" s="52" t="s">
        <v>29</v>
      </c>
      <c r="J32" s="56">
        <v>4540</v>
      </c>
      <c r="K32" s="17" t="s">
        <v>15</v>
      </c>
      <c r="L32" s="22" t="s">
        <v>94</v>
      </c>
      <c r="M32" s="55">
        <v>2</v>
      </c>
      <c r="N32" s="55">
        <v>0</v>
      </c>
      <c r="O32" s="56">
        <f>SUM(M32:N32)</f>
        <v>2</v>
      </c>
      <c r="P32" s="64">
        <v>26500</v>
      </c>
      <c r="Q32" s="64">
        <v>129</v>
      </c>
      <c r="R32" s="64" t="s">
        <v>8</v>
      </c>
      <c r="S32" s="64">
        <v>17500</v>
      </c>
      <c r="T32" s="65">
        <v>9000</v>
      </c>
      <c r="U32" s="54" t="s">
        <v>82</v>
      </c>
      <c r="V32" s="63" t="s">
        <v>29</v>
      </c>
      <c r="W32" s="57"/>
      <c r="X32" s="19"/>
      <c r="Y32" s="19"/>
      <c r="Z32" s="19"/>
      <c r="AA32" s="19"/>
    </row>
    <row r="33" spans="1:27" s="20" customFormat="1" ht="99" customHeight="1" thickBot="1" x14ac:dyDescent="0.25">
      <c r="A33" s="91">
        <v>6</v>
      </c>
      <c r="B33" s="92" t="s">
        <v>6</v>
      </c>
      <c r="C33" s="93" t="s">
        <v>87</v>
      </c>
      <c r="D33" s="93" t="s">
        <v>29</v>
      </c>
      <c r="E33" s="93" t="s">
        <v>52</v>
      </c>
      <c r="F33" s="93" t="s">
        <v>29</v>
      </c>
      <c r="G33" s="93" t="s">
        <v>29</v>
      </c>
      <c r="H33" s="93" t="s">
        <v>29</v>
      </c>
      <c r="I33" s="92" t="s">
        <v>29</v>
      </c>
      <c r="J33" s="94">
        <v>4540</v>
      </c>
      <c r="K33" s="95" t="s">
        <v>15</v>
      </c>
      <c r="L33" s="93" t="s">
        <v>94</v>
      </c>
      <c r="M33" s="96">
        <v>3</v>
      </c>
      <c r="N33" s="96">
        <v>0</v>
      </c>
      <c r="O33" s="94">
        <f t="shared" ref="O33:O36" si="2">SUM(M33:N33)</f>
        <v>3</v>
      </c>
      <c r="P33" s="97">
        <v>32000</v>
      </c>
      <c r="Q33" s="97">
        <v>250</v>
      </c>
      <c r="R33" s="97" t="s">
        <v>8</v>
      </c>
      <c r="S33" s="97">
        <v>19200</v>
      </c>
      <c r="T33" s="98">
        <v>10000</v>
      </c>
      <c r="U33" s="99" t="s">
        <v>82</v>
      </c>
      <c r="V33" s="100" t="s">
        <v>29</v>
      </c>
      <c r="W33" s="57"/>
      <c r="X33" s="19"/>
      <c r="Y33" s="19"/>
      <c r="Z33" s="19"/>
      <c r="AA33" s="19"/>
    </row>
    <row r="34" spans="1:27" s="20" customFormat="1" ht="39.75" customHeight="1" x14ac:dyDescent="0.2">
      <c r="A34" s="81">
        <v>7</v>
      </c>
      <c r="B34" s="82" t="s">
        <v>6</v>
      </c>
      <c r="C34" s="83" t="s">
        <v>88</v>
      </c>
      <c r="D34" s="83" t="s">
        <v>29</v>
      </c>
      <c r="E34" s="83" t="s">
        <v>53</v>
      </c>
      <c r="F34" s="83" t="s">
        <v>29</v>
      </c>
      <c r="G34" s="83" t="s">
        <v>29</v>
      </c>
      <c r="H34" s="83" t="s">
        <v>29</v>
      </c>
      <c r="I34" s="82" t="s">
        <v>29</v>
      </c>
      <c r="J34" s="84">
        <v>33149</v>
      </c>
      <c r="K34" s="85" t="s">
        <v>32</v>
      </c>
      <c r="L34" s="83" t="s">
        <v>86</v>
      </c>
      <c r="M34" s="86">
        <v>2</v>
      </c>
      <c r="N34" s="86">
        <v>0</v>
      </c>
      <c r="O34" s="84">
        <f t="shared" si="2"/>
        <v>2</v>
      </c>
      <c r="P34" s="87">
        <v>50000</v>
      </c>
      <c r="Q34" s="87">
        <v>245</v>
      </c>
      <c r="R34" s="87" t="s">
        <v>8</v>
      </c>
      <c r="S34" s="87">
        <v>13500</v>
      </c>
      <c r="T34" s="88">
        <v>7500</v>
      </c>
      <c r="U34" s="89" t="s">
        <v>82</v>
      </c>
      <c r="V34" s="90" t="s">
        <v>29</v>
      </c>
      <c r="W34" s="57"/>
      <c r="X34" s="19"/>
      <c r="Y34" s="19"/>
      <c r="Z34" s="19"/>
      <c r="AA34" s="19"/>
    </row>
    <row r="35" spans="1:27" s="20" customFormat="1" ht="63" customHeight="1" x14ac:dyDescent="0.2">
      <c r="A35" s="16">
        <v>8</v>
      </c>
      <c r="B35" s="52" t="s">
        <v>6</v>
      </c>
      <c r="C35" s="22" t="s">
        <v>89</v>
      </c>
      <c r="D35" s="22" t="s">
        <v>29</v>
      </c>
      <c r="E35" s="22" t="s">
        <v>54</v>
      </c>
      <c r="F35" s="22" t="s">
        <v>29</v>
      </c>
      <c r="G35" s="22" t="s">
        <v>29</v>
      </c>
      <c r="H35" s="22" t="s">
        <v>29</v>
      </c>
      <c r="I35" s="52" t="s">
        <v>29</v>
      </c>
      <c r="J35" s="56">
        <v>33149</v>
      </c>
      <c r="K35" s="17" t="s">
        <v>32</v>
      </c>
      <c r="L35" s="22" t="s">
        <v>86</v>
      </c>
      <c r="M35" s="55">
        <v>1</v>
      </c>
      <c r="N35" s="55">
        <v>0</v>
      </c>
      <c r="O35" s="56">
        <f t="shared" si="2"/>
        <v>1</v>
      </c>
      <c r="P35" s="64">
        <v>16000</v>
      </c>
      <c r="Q35" s="64">
        <v>243</v>
      </c>
      <c r="R35" s="64" t="s">
        <v>8</v>
      </c>
      <c r="S35" s="64">
        <v>12200</v>
      </c>
      <c r="T35" s="65">
        <v>7000</v>
      </c>
      <c r="U35" s="54" t="s">
        <v>82</v>
      </c>
      <c r="V35" s="63" t="s">
        <v>29</v>
      </c>
      <c r="W35" s="57"/>
      <c r="X35" s="19"/>
      <c r="Y35" s="19"/>
      <c r="Z35" s="19"/>
      <c r="AA35" s="19"/>
    </row>
    <row r="36" spans="1:27" s="21" customFormat="1" ht="42" customHeight="1" x14ac:dyDescent="0.2">
      <c r="A36" s="25">
        <v>9</v>
      </c>
      <c r="B36" s="53" t="s">
        <v>6</v>
      </c>
      <c r="C36" s="26" t="s">
        <v>90</v>
      </c>
      <c r="D36" s="26" t="s">
        <v>29</v>
      </c>
      <c r="E36" s="26" t="s">
        <v>55</v>
      </c>
      <c r="F36" s="22" t="s">
        <v>29</v>
      </c>
      <c r="G36" s="22" t="s">
        <v>29</v>
      </c>
      <c r="H36" s="22" t="s">
        <v>29</v>
      </c>
      <c r="I36" s="52" t="s">
        <v>29</v>
      </c>
      <c r="J36" s="56">
        <v>33149</v>
      </c>
      <c r="K36" s="17" t="s">
        <v>32</v>
      </c>
      <c r="L36" s="22" t="s">
        <v>86</v>
      </c>
      <c r="M36" s="60">
        <v>1</v>
      </c>
      <c r="N36" s="55">
        <v>0</v>
      </c>
      <c r="O36" s="56">
        <f t="shared" si="2"/>
        <v>1</v>
      </c>
      <c r="P36" s="64">
        <v>30000</v>
      </c>
      <c r="Q36" s="64">
        <v>241</v>
      </c>
      <c r="R36" s="64" t="s">
        <v>8</v>
      </c>
      <c r="S36" s="64">
        <v>12700</v>
      </c>
      <c r="T36" s="65">
        <v>6500</v>
      </c>
      <c r="U36" s="54" t="s">
        <v>82</v>
      </c>
      <c r="V36" s="63" t="s">
        <v>29</v>
      </c>
      <c r="W36" s="57"/>
    </row>
    <row r="37" spans="1:27" ht="16.5" thickBot="1" x14ac:dyDescent="0.3">
      <c r="A37" s="121" t="s">
        <v>21</v>
      </c>
      <c r="B37" s="122"/>
      <c r="C37" s="122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3"/>
      <c r="O37" s="27">
        <f>SUM(O28:O36)</f>
        <v>16</v>
      </c>
      <c r="P37" s="14">
        <f>SUM(P28:P36)</f>
        <v>281000</v>
      </c>
      <c r="Q37" s="14"/>
      <c r="R37" s="14"/>
      <c r="S37" s="14">
        <f>SUM(S28:S36)</f>
        <v>162700</v>
      </c>
      <c r="T37" s="46">
        <f>SUM(T28:T36)</f>
        <v>86800</v>
      </c>
      <c r="U37" s="37"/>
      <c r="V37" s="47"/>
      <c r="W37" s="101">
        <f>SUM(P32:P33)</f>
        <v>58500</v>
      </c>
      <c r="X37" s="101">
        <f>SUM(S32:S33)</f>
        <v>36700</v>
      </c>
      <c r="Y37" s="101">
        <f>SUM(T32:T33)</f>
        <v>19000</v>
      </c>
    </row>
    <row r="38" spans="1:27" ht="16.5" thickTop="1" x14ac:dyDescent="0.25">
      <c r="A38" s="77"/>
      <c r="B38" s="77"/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8"/>
      <c r="Q38" s="78"/>
      <c r="R38" s="78"/>
      <c r="S38" s="78"/>
      <c r="T38" s="78"/>
      <c r="U38" s="79"/>
      <c r="V38" s="79"/>
    </row>
    <row r="40" spans="1:27" s="4" customFormat="1" x14ac:dyDescent="0.2">
      <c r="A40" s="3" t="s">
        <v>113</v>
      </c>
      <c r="B40" s="7"/>
      <c r="C40" s="7"/>
      <c r="D40" s="7"/>
      <c r="E40" s="7"/>
      <c r="F40" s="7"/>
      <c r="G40" s="7"/>
      <c r="H40" s="7"/>
      <c r="I40" s="6"/>
      <c r="J40" s="6"/>
      <c r="K40" s="7"/>
      <c r="L40" s="7"/>
      <c r="M40" s="6"/>
      <c r="N40" s="8"/>
      <c r="O40" s="8"/>
      <c r="P40" s="8"/>
      <c r="Q40" s="8"/>
      <c r="R40" s="8"/>
      <c r="S40" s="6"/>
      <c r="T40" s="5"/>
      <c r="U40" s="5"/>
      <c r="V40" s="5"/>
      <c r="W40" s="5"/>
      <c r="X40" s="5"/>
      <c r="Y40" s="5"/>
      <c r="Z40" s="5"/>
      <c r="AA40" s="5"/>
    </row>
    <row r="41" spans="1:27" s="4" customFormat="1" ht="13.5" thickBot="1" x14ac:dyDescent="0.25">
      <c r="A41" s="3" t="s">
        <v>108</v>
      </c>
      <c r="B41" s="7"/>
      <c r="C41" s="7"/>
      <c r="D41" s="7"/>
      <c r="E41" s="7"/>
      <c r="F41" s="7"/>
      <c r="G41" s="7"/>
      <c r="H41" s="7"/>
      <c r="I41" s="6"/>
      <c r="J41" s="6"/>
      <c r="K41" s="7"/>
      <c r="L41" s="7"/>
      <c r="M41" s="6"/>
      <c r="N41" s="8"/>
      <c r="O41" s="8"/>
      <c r="P41" s="8"/>
      <c r="Q41" s="8"/>
      <c r="R41" s="8"/>
      <c r="S41" s="6"/>
      <c r="T41" s="5"/>
      <c r="U41" s="5"/>
      <c r="V41" s="5"/>
      <c r="W41" s="5"/>
      <c r="X41" s="5"/>
      <c r="Y41" s="5"/>
      <c r="Z41" s="5"/>
      <c r="AA41" s="5"/>
    </row>
    <row r="42" spans="1:27" s="28" customFormat="1" ht="18" customHeight="1" thickTop="1" x14ac:dyDescent="0.2">
      <c r="A42" s="114" t="s">
        <v>1</v>
      </c>
      <c r="B42" s="105" t="s">
        <v>59</v>
      </c>
      <c r="C42" s="105" t="s">
        <v>60</v>
      </c>
      <c r="D42" s="105" t="s">
        <v>61</v>
      </c>
      <c r="E42" s="39" t="s">
        <v>62</v>
      </c>
      <c r="F42" s="107" t="s">
        <v>39</v>
      </c>
      <c r="G42" s="108"/>
      <c r="H42" s="108"/>
      <c r="I42" s="109"/>
      <c r="J42" s="105" t="s">
        <v>40</v>
      </c>
      <c r="K42" s="105" t="s">
        <v>63</v>
      </c>
      <c r="L42" s="105" t="s">
        <v>41</v>
      </c>
      <c r="M42" s="107" t="s">
        <v>2</v>
      </c>
      <c r="N42" s="108"/>
      <c r="O42" s="109"/>
      <c r="P42" s="105" t="s">
        <v>64</v>
      </c>
      <c r="Q42" s="107" t="s">
        <v>3</v>
      </c>
      <c r="R42" s="109"/>
      <c r="S42" s="105" t="s">
        <v>65</v>
      </c>
      <c r="T42" s="105" t="s">
        <v>66</v>
      </c>
      <c r="U42" s="105" t="s">
        <v>42</v>
      </c>
      <c r="V42" s="110" t="s">
        <v>43</v>
      </c>
    </row>
    <row r="43" spans="1:27" s="28" customFormat="1" ht="28.5" customHeight="1" x14ac:dyDescent="0.2">
      <c r="A43" s="115"/>
      <c r="B43" s="106"/>
      <c r="C43" s="106"/>
      <c r="D43" s="106"/>
      <c r="E43" s="40" t="s">
        <v>38</v>
      </c>
      <c r="F43" s="29" t="s">
        <v>44</v>
      </c>
      <c r="G43" s="29" t="s">
        <v>45</v>
      </c>
      <c r="H43" s="30" t="s">
        <v>46</v>
      </c>
      <c r="I43" s="30" t="s">
        <v>47</v>
      </c>
      <c r="J43" s="106"/>
      <c r="K43" s="106"/>
      <c r="L43" s="106"/>
      <c r="M43" s="31" t="s">
        <v>67</v>
      </c>
      <c r="N43" s="31" t="s">
        <v>68</v>
      </c>
      <c r="O43" s="31" t="s">
        <v>69</v>
      </c>
      <c r="P43" s="106"/>
      <c r="Q43" s="29" t="s">
        <v>4</v>
      </c>
      <c r="R43" s="29" t="s">
        <v>5</v>
      </c>
      <c r="S43" s="106"/>
      <c r="T43" s="106"/>
      <c r="U43" s="106"/>
      <c r="V43" s="111"/>
    </row>
    <row r="44" spans="1:27" s="28" customFormat="1" ht="18.75" customHeight="1" x14ac:dyDescent="0.2">
      <c r="A44" s="41">
        <v>1</v>
      </c>
      <c r="B44" s="31">
        <v>2</v>
      </c>
      <c r="C44" s="42">
        <v>3</v>
      </c>
      <c r="D44" s="42">
        <v>4</v>
      </c>
      <c r="E44" s="42">
        <v>5</v>
      </c>
      <c r="F44" s="42">
        <v>6</v>
      </c>
      <c r="G44" s="42">
        <v>7</v>
      </c>
      <c r="H44" s="42">
        <v>8</v>
      </c>
      <c r="I44" s="42">
        <v>9</v>
      </c>
      <c r="J44" s="42">
        <v>10</v>
      </c>
      <c r="K44" s="42">
        <v>11</v>
      </c>
      <c r="L44" s="42">
        <v>12</v>
      </c>
      <c r="M44" s="42">
        <v>13</v>
      </c>
      <c r="N44" s="42">
        <v>14</v>
      </c>
      <c r="O44" s="42">
        <v>15</v>
      </c>
      <c r="P44" s="42">
        <v>16</v>
      </c>
      <c r="Q44" s="42">
        <v>17</v>
      </c>
      <c r="R44" s="42">
        <v>18</v>
      </c>
      <c r="S44" s="42">
        <v>17</v>
      </c>
      <c r="T44" s="42">
        <v>18</v>
      </c>
      <c r="U44" s="42">
        <v>19</v>
      </c>
      <c r="V44" s="32">
        <v>20</v>
      </c>
    </row>
    <row r="45" spans="1:27" s="20" customFormat="1" ht="38.25" x14ac:dyDescent="0.2">
      <c r="A45" s="16">
        <v>1</v>
      </c>
      <c r="B45" s="51" t="s">
        <v>91</v>
      </c>
      <c r="C45" s="17" t="s">
        <v>76</v>
      </c>
      <c r="D45" s="17" t="s">
        <v>29</v>
      </c>
      <c r="E45" s="17" t="s">
        <v>50</v>
      </c>
      <c r="F45" s="51" t="s">
        <v>29</v>
      </c>
      <c r="G45" s="51" t="s">
        <v>29</v>
      </c>
      <c r="H45" s="51" t="s">
        <v>29</v>
      </c>
      <c r="I45" s="51"/>
      <c r="J45" s="55">
        <v>2395</v>
      </c>
      <c r="K45" s="24" t="s">
        <v>19</v>
      </c>
      <c r="L45" s="58" t="s">
        <v>95</v>
      </c>
      <c r="M45" s="55">
        <v>1</v>
      </c>
      <c r="N45" s="55">
        <v>0</v>
      </c>
      <c r="O45" s="56">
        <f>M45+N45</f>
        <v>1</v>
      </c>
      <c r="P45" s="66">
        <v>30000</v>
      </c>
      <c r="Q45" s="66">
        <v>12300</v>
      </c>
      <c r="R45" s="55" t="s">
        <v>7</v>
      </c>
      <c r="S45" s="66">
        <v>36000</v>
      </c>
      <c r="T45" s="67">
        <v>18000</v>
      </c>
      <c r="U45" s="54" t="s">
        <v>82</v>
      </c>
      <c r="V45" s="33"/>
      <c r="W45" s="19"/>
      <c r="X45" s="19"/>
      <c r="Y45" s="19"/>
      <c r="Z45" s="19"/>
      <c r="AA45" s="19"/>
    </row>
    <row r="46" spans="1:27" s="20" customFormat="1" ht="48.75" customHeight="1" x14ac:dyDescent="0.2">
      <c r="A46" s="16">
        <v>2</v>
      </c>
      <c r="B46" s="51" t="s">
        <v>91</v>
      </c>
      <c r="C46" s="22" t="s">
        <v>20</v>
      </c>
      <c r="D46" s="22" t="s">
        <v>29</v>
      </c>
      <c r="E46" s="22" t="s">
        <v>56</v>
      </c>
      <c r="F46" s="51" t="s">
        <v>29</v>
      </c>
      <c r="G46" s="51" t="s">
        <v>29</v>
      </c>
      <c r="H46" s="51" t="s">
        <v>29</v>
      </c>
      <c r="I46" s="52"/>
      <c r="J46" s="56" t="s">
        <v>93</v>
      </c>
      <c r="K46" s="36" t="s">
        <v>31</v>
      </c>
      <c r="L46" s="103" t="s">
        <v>96</v>
      </c>
      <c r="M46" s="55">
        <v>1</v>
      </c>
      <c r="N46" s="55">
        <v>0</v>
      </c>
      <c r="O46" s="56">
        <f t="shared" ref="O46:O52" si="3">M46+N46</f>
        <v>1</v>
      </c>
      <c r="P46" s="64">
        <v>30000</v>
      </c>
      <c r="Q46" s="64">
        <v>156</v>
      </c>
      <c r="R46" s="56" t="s">
        <v>8</v>
      </c>
      <c r="S46" s="64">
        <v>23400</v>
      </c>
      <c r="T46" s="65">
        <v>11700</v>
      </c>
      <c r="U46" s="54" t="s">
        <v>82</v>
      </c>
      <c r="V46" s="33"/>
      <c r="W46" s="19"/>
      <c r="X46" s="19"/>
      <c r="Y46" s="19"/>
      <c r="Z46" s="19"/>
      <c r="AA46" s="19"/>
    </row>
    <row r="47" spans="1:27" s="20" customFormat="1" ht="34.5" customHeight="1" x14ac:dyDescent="0.2">
      <c r="A47" s="16">
        <v>3</v>
      </c>
      <c r="B47" s="51" t="s">
        <v>91</v>
      </c>
      <c r="C47" s="22" t="s">
        <v>77</v>
      </c>
      <c r="D47" s="22" t="s">
        <v>29</v>
      </c>
      <c r="E47" s="22" t="s">
        <v>54</v>
      </c>
      <c r="F47" s="51" t="s">
        <v>29</v>
      </c>
      <c r="G47" s="51" t="s">
        <v>29</v>
      </c>
      <c r="H47" s="51" t="s">
        <v>29</v>
      </c>
      <c r="I47" s="52"/>
      <c r="J47" s="56" t="s">
        <v>93</v>
      </c>
      <c r="K47" s="103" t="s">
        <v>31</v>
      </c>
      <c r="L47" s="103" t="s">
        <v>111</v>
      </c>
      <c r="M47" s="55">
        <v>2</v>
      </c>
      <c r="N47" s="55">
        <v>0</v>
      </c>
      <c r="O47" s="56">
        <f t="shared" si="3"/>
        <v>2</v>
      </c>
      <c r="P47" s="64">
        <v>25000</v>
      </c>
      <c r="Q47" s="64">
        <v>157</v>
      </c>
      <c r="R47" s="56" t="s">
        <v>8</v>
      </c>
      <c r="S47" s="64">
        <v>23500</v>
      </c>
      <c r="T47" s="65">
        <v>12500</v>
      </c>
      <c r="U47" s="54" t="s">
        <v>82</v>
      </c>
      <c r="V47" s="33"/>
      <c r="W47" s="19"/>
      <c r="X47" s="19"/>
      <c r="Y47" s="19"/>
      <c r="Z47" s="19"/>
      <c r="AA47" s="19"/>
    </row>
    <row r="48" spans="1:27" s="20" customFormat="1" ht="39.75" customHeight="1" x14ac:dyDescent="0.2">
      <c r="A48" s="16">
        <v>4</v>
      </c>
      <c r="B48" s="51" t="s">
        <v>91</v>
      </c>
      <c r="C48" s="22" t="s">
        <v>92</v>
      </c>
      <c r="D48" s="22" t="s">
        <v>29</v>
      </c>
      <c r="E48" s="22" t="s">
        <v>48</v>
      </c>
      <c r="F48" s="51" t="s">
        <v>29</v>
      </c>
      <c r="G48" s="51" t="s">
        <v>29</v>
      </c>
      <c r="H48" s="51" t="s">
        <v>29</v>
      </c>
      <c r="I48" s="52"/>
      <c r="J48" s="56" t="s">
        <v>93</v>
      </c>
      <c r="K48" s="36" t="s">
        <v>31</v>
      </c>
      <c r="L48" s="103" t="s">
        <v>96</v>
      </c>
      <c r="M48" s="55">
        <v>1</v>
      </c>
      <c r="N48" s="55">
        <v>0</v>
      </c>
      <c r="O48" s="56">
        <f t="shared" si="3"/>
        <v>1</v>
      </c>
      <c r="P48" s="64">
        <v>30000</v>
      </c>
      <c r="Q48" s="64">
        <v>156</v>
      </c>
      <c r="R48" s="56" t="s">
        <v>8</v>
      </c>
      <c r="S48" s="64">
        <v>23400</v>
      </c>
      <c r="T48" s="65">
        <v>11700</v>
      </c>
      <c r="U48" s="54" t="s">
        <v>82</v>
      </c>
      <c r="V48" s="33"/>
      <c r="W48" s="19"/>
      <c r="X48" s="19"/>
      <c r="Y48" s="19"/>
      <c r="Z48" s="19"/>
      <c r="AA48" s="19"/>
    </row>
    <row r="49" spans="1:27" s="20" customFormat="1" ht="69" customHeight="1" x14ac:dyDescent="0.2">
      <c r="A49" s="25">
        <v>5</v>
      </c>
      <c r="B49" s="53" t="s">
        <v>80</v>
      </c>
      <c r="C49" s="26" t="s">
        <v>78</v>
      </c>
      <c r="D49" s="26" t="s">
        <v>29</v>
      </c>
      <c r="E49" s="26" t="s">
        <v>73</v>
      </c>
      <c r="F49" s="51" t="s">
        <v>29</v>
      </c>
      <c r="G49" s="51" t="s">
        <v>29</v>
      </c>
      <c r="H49" s="51" t="s">
        <v>29</v>
      </c>
      <c r="I49" s="53"/>
      <c r="J49" s="61">
        <v>19291</v>
      </c>
      <c r="K49" s="22" t="s">
        <v>98</v>
      </c>
      <c r="L49" s="22" t="s">
        <v>36</v>
      </c>
      <c r="M49" s="55">
        <v>21</v>
      </c>
      <c r="N49" s="55">
        <v>2</v>
      </c>
      <c r="O49" s="56">
        <f t="shared" si="3"/>
        <v>23</v>
      </c>
      <c r="P49" s="64">
        <v>998000</v>
      </c>
      <c r="Q49" s="64">
        <v>4000</v>
      </c>
      <c r="R49" s="56" t="s">
        <v>101</v>
      </c>
      <c r="S49" s="68">
        <f>Q49*1000*82</f>
        <v>328000000</v>
      </c>
      <c r="T49" s="69">
        <f>50*5000*1000</f>
        <v>250000000</v>
      </c>
      <c r="U49" s="54" t="s">
        <v>82</v>
      </c>
      <c r="V49" s="33"/>
      <c r="W49" s="19"/>
      <c r="X49" s="19"/>
      <c r="Y49" s="19"/>
      <c r="Z49" s="19"/>
      <c r="AA49" s="19"/>
    </row>
    <row r="50" spans="1:27" s="20" customFormat="1" ht="65.25" customHeight="1" x14ac:dyDescent="0.2">
      <c r="A50" s="25">
        <v>6</v>
      </c>
      <c r="B50" s="53" t="s">
        <v>80</v>
      </c>
      <c r="C50" s="26" t="s">
        <v>78</v>
      </c>
      <c r="D50" s="26" t="s">
        <v>29</v>
      </c>
      <c r="E50" s="26" t="s">
        <v>74</v>
      </c>
      <c r="F50" s="51" t="s">
        <v>29</v>
      </c>
      <c r="G50" s="51" t="s">
        <v>29</v>
      </c>
      <c r="H50" s="51" t="s">
        <v>29</v>
      </c>
      <c r="I50" s="53"/>
      <c r="J50" s="62" t="s">
        <v>97</v>
      </c>
      <c r="K50" s="22" t="s">
        <v>99</v>
      </c>
      <c r="L50" s="22" t="s">
        <v>37</v>
      </c>
      <c r="M50" s="55">
        <v>9</v>
      </c>
      <c r="N50" s="55">
        <v>2</v>
      </c>
      <c r="O50" s="56">
        <f t="shared" si="3"/>
        <v>11</v>
      </c>
      <c r="P50" s="64">
        <v>200000</v>
      </c>
      <c r="Q50" s="64">
        <v>9000</v>
      </c>
      <c r="R50" s="56" t="s">
        <v>101</v>
      </c>
      <c r="S50" s="68">
        <f>Q50*1600</f>
        <v>14400000</v>
      </c>
      <c r="T50" s="70">
        <v>50000</v>
      </c>
      <c r="U50" s="54" t="s">
        <v>82</v>
      </c>
      <c r="V50" s="33"/>
      <c r="W50" s="19"/>
      <c r="X50" s="19"/>
      <c r="Y50" s="19"/>
      <c r="Z50" s="19"/>
      <c r="AA50" s="19"/>
    </row>
    <row r="51" spans="1:27" s="20" customFormat="1" ht="40.5" customHeight="1" x14ac:dyDescent="0.2">
      <c r="A51" s="25">
        <v>7</v>
      </c>
      <c r="B51" s="53" t="s">
        <v>80</v>
      </c>
      <c r="C51" s="26" t="s">
        <v>78</v>
      </c>
      <c r="D51" s="26" t="s">
        <v>29</v>
      </c>
      <c r="E51" s="26" t="s">
        <v>75</v>
      </c>
      <c r="F51" s="51" t="s">
        <v>29</v>
      </c>
      <c r="G51" s="51" t="s">
        <v>29</v>
      </c>
      <c r="H51" s="51" t="s">
        <v>29</v>
      </c>
      <c r="I51" s="53"/>
      <c r="J51" s="62" t="s">
        <v>97</v>
      </c>
      <c r="K51" s="22" t="s">
        <v>99</v>
      </c>
      <c r="L51" s="22" t="s">
        <v>37</v>
      </c>
      <c r="M51" s="55">
        <v>11</v>
      </c>
      <c r="N51" s="55">
        <v>2</v>
      </c>
      <c r="O51" s="56">
        <f t="shared" si="3"/>
        <v>13</v>
      </c>
      <c r="P51" s="64">
        <v>200000</v>
      </c>
      <c r="Q51" s="64">
        <v>50000</v>
      </c>
      <c r="R51" s="56" t="s">
        <v>101</v>
      </c>
      <c r="S51" s="71">
        <f>W51*1600</f>
        <v>11428571.428571429</v>
      </c>
      <c r="T51" s="72">
        <v>50000</v>
      </c>
      <c r="U51" s="54" t="s">
        <v>82</v>
      </c>
      <c r="V51" s="33"/>
      <c r="W51" s="34">
        <f>Q51/7</f>
        <v>7142.8571428571431</v>
      </c>
      <c r="X51" s="19"/>
      <c r="Y51" s="19"/>
      <c r="Z51" s="19"/>
      <c r="AA51" s="19"/>
    </row>
    <row r="52" spans="1:27" s="21" customFormat="1" ht="36.75" customHeight="1" x14ac:dyDescent="0.2">
      <c r="A52" s="25">
        <v>8</v>
      </c>
      <c r="B52" s="53" t="s">
        <v>91</v>
      </c>
      <c r="C52" s="26" t="s">
        <v>79</v>
      </c>
      <c r="D52" s="26" t="s">
        <v>29</v>
      </c>
      <c r="E52" s="26" t="s">
        <v>58</v>
      </c>
      <c r="F52" s="51" t="s">
        <v>29</v>
      </c>
      <c r="G52" s="51" t="s">
        <v>29</v>
      </c>
      <c r="H52" s="51" t="s">
        <v>29</v>
      </c>
      <c r="I52" s="53"/>
      <c r="J52" s="61">
        <v>1622</v>
      </c>
      <c r="K52" s="36" t="s">
        <v>31</v>
      </c>
      <c r="L52" s="103" t="s">
        <v>96</v>
      </c>
      <c r="M52" s="60">
        <v>2</v>
      </c>
      <c r="N52" s="60">
        <v>0</v>
      </c>
      <c r="O52" s="56">
        <f t="shared" si="3"/>
        <v>2</v>
      </c>
      <c r="P52" s="64">
        <v>40000</v>
      </c>
      <c r="Q52" s="64">
        <v>156</v>
      </c>
      <c r="R52" s="56" t="s">
        <v>8</v>
      </c>
      <c r="S52" s="64">
        <v>25400</v>
      </c>
      <c r="T52" s="65">
        <v>15000</v>
      </c>
      <c r="U52" s="54" t="s">
        <v>82</v>
      </c>
      <c r="V52" s="35"/>
    </row>
    <row r="53" spans="1:27" ht="16.5" thickBot="1" x14ac:dyDescent="0.3">
      <c r="A53" s="121" t="s">
        <v>21</v>
      </c>
      <c r="B53" s="122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3"/>
      <c r="O53" s="27">
        <f>SUM(O45:O52)</f>
        <v>54</v>
      </c>
      <c r="P53" s="13">
        <f>SUM(P45:P52)</f>
        <v>1553000</v>
      </c>
      <c r="Q53" s="12"/>
      <c r="R53" s="12"/>
      <c r="S53" s="13">
        <f>SUM(S45:S52)</f>
        <v>353960271.4285714</v>
      </c>
      <c r="T53" s="48">
        <f>SUM(T45:T52)</f>
        <v>250168900</v>
      </c>
      <c r="U53" s="37"/>
      <c r="V53" s="47"/>
      <c r="W53" s="101">
        <f>O46+O47+O48+O52</f>
        <v>6</v>
      </c>
      <c r="X53" s="101">
        <f>P46+P47+P48+P52</f>
        <v>125000</v>
      </c>
      <c r="Y53" s="101">
        <f>S46+S47+S48+S52</f>
        <v>95700</v>
      </c>
      <c r="Z53" s="101">
        <f>T46+T47+T48+T52</f>
        <v>50900</v>
      </c>
    </row>
    <row r="54" spans="1:27" ht="16.5" thickTop="1" x14ac:dyDescent="0.25">
      <c r="A54" s="77"/>
      <c r="B54" s="77"/>
      <c r="C54" s="77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80"/>
      <c r="Q54" s="77"/>
      <c r="R54" s="77"/>
      <c r="S54" s="80"/>
      <c r="T54" s="80"/>
      <c r="U54" s="79"/>
      <c r="V54" s="79"/>
    </row>
    <row r="55" spans="1:27" s="4" customFormat="1" x14ac:dyDescent="0.2">
      <c r="A55" s="1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 s="5"/>
      <c r="U55" s="5"/>
      <c r="V55" s="5"/>
      <c r="W55" s="5"/>
      <c r="X55" s="5"/>
      <c r="Y55" s="5"/>
      <c r="Z55" s="5"/>
      <c r="AA55" s="5"/>
    </row>
    <row r="56" spans="1:27" s="4" customFormat="1" x14ac:dyDescent="0.2">
      <c r="A56" s="3" t="s">
        <v>113</v>
      </c>
      <c r="B56" s="7"/>
      <c r="C56" s="7"/>
      <c r="D56" s="7"/>
      <c r="E56" s="7"/>
      <c r="F56" s="7"/>
      <c r="G56" s="7"/>
      <c r="H56" s="7"/>
      <c r="I56" s="6"/>
      <c r="J56"/>
      <c r="K56" s="7"/>
      <c r="L56" s="7"/>
      <c r="M56" s="6"/>
      <c r="N56" s="8"/>
      <c r="O56" s="8"/>
      <c r="P56" s="8"/>
      <c r="Q56" s="8"/>
      <c r="R56" s="8"/>
      <c r="S56" s="6"/>
      <c r="T56" s="5"/>
      <c r="U56" s="5"/>
      <c r="V56" s="5"/>
      <c r="W56" s="5"/>
      <c r="X56" s="5"/>
      <c r="Y56" s="5"/>
      <c r="Z56" s="5"/>
      <c r="AA56" s="5"/>
    </row>
    <row r="57" spans="1:27" s="4" customFormat="1" ht="13.5" thickBot="1" x14ac:dyDescent="0.25">
      <c r="A57" s="3" t="s">
        <v>109</v>
      </c>
      <c r="B57" s="7"/>
      <c r="C57" s="7"/>
      <c r="D57" s="7"/>
      <c r="E57" s="7"/>
      <c r="F57" s="7"/>
      <c r="G57" s="7"/>
      <c r="H57" s="7"/>
      <c r="I57" s="6"/>
      <c r="J57" s="6"/>
      <c r="K57" s="7"/>
      <c r="L57" s="7"/>
      <c r="M57" s="6"/>
      <c r="N57" s="8"/>
      <c r="O57" s="8"/>
      <c r="P57" s="8"/>
      <c r="Q57" s="8"/>
      <c r="R57" s="8"/>
      <c r="S57" s="6"/>
      <c r="T57" s="5"/>
      <c r="U57" s="5"/>
      <c r="V57" s="5"/>
      <c r="W57" s="5"/>
      <c r="X57" s="5"/>
      <c r="Y57" s="5"/>
      <c r="Z57" s="5"/>
      <c r="AA57" s="5"/>
    </row>
    <row r="58" spans="1:27" s="28" customFormat="1" ht="18" customHeight="1" thickTop="1" x14ac:dyDescent="0.2">
      <c r="A58" s="114" t="s">
        <v>1</v>
      </c>
      <c r="B58" s="105" t="s">
        <v>59</v>
      </c>
      <c r="C58" s="105" t="s">
        <v>60</v>
      </c>
      <c r="D58" s="105" t="s">
        <v>61</v>
      </c>
      <c r="E58" s="39" t="s">
        <v>62</v>
      </c>
      <c r="F58" s="107" t="s">
        <v>39</v>
      </c>
      <c r="G58" s="108"/>
      <c r="H58" s="108"/>
      <c r="I58" s="109"/>
      <c r="J58" s="105" t="s">
        <v>40</v>
      </c>
      <c r="K58" s="105" t="s">
        <v>63</v>
      </c>
      <c r="L58" s="105" t="s">
        <v>41</v>
      </c>
      <c r="M58" s="107" t="s">
        <v>2</v>
      </c>
      <c r="N58" s="108"/>
      <c r="O58" s="109"/>
      <c r="P58" s="105" t="s">
        <v>64</v>
      </c>
      <c r="Q58" s="107" t="s">
        <v>3</v>
      </c>
      <c r="R58" s="109"/>
      <c r="S58" s="105" t="s">
        <v>65</v>
      </c>
      <c r="T58" s="105" t="s">
        <v>66</v>
      </c>
      <c r="U58" s="105" t="s">
        <v>42</v>
      </c>
      <c r="V58" s="110" t="s">
        <v>43</v>
      </c>
    </row>
    <row r="59" spans="1:27" s="28" customFormat="1" ht="28.5" customHeight="1" x14ac:dyDescent="0.2">
      <c r="A59" s="115"/>
      <c r="B59" s="106"/>
      <c r="C59" s="106"/>
      <c r="D59" s="106"/>
      <c r="E59" s="40" t="s">
        <v>38</v>
      </c>
      <c r="F59" s="29" t="s">
        <v>44</v>
      </c>
      <c r="G59" s="29" t="s">
        <v>45</v>
      </c>
      <c r="H59" s="30" t="s">
        <v>46</v>
      </c>
      <c r="I59" s="30" t="s">
        <v>47</v>
      </c>
      <c r="J59" s="106"/>
      <c r="K59" s="106"/>
      <c r="L59" s="106"/>
      <c r="M59" s="31" t="s">
        <v>67</v>
      </c>
      <c r="N59" s="31" t="s">
        <v>68</v>
      </c>
      <c r="O59" s="31" t="s">
        <v>69</v>
      </c>
      <c r="P59" s="106"/>
      <c r="Q59" s="29" t="s">
        <v>4</v>
      </c>
      <c r="R59" s="29" t="s">
        <v>5</v>
      </c>
      <c r="S59" s="106"/>
      <c r="T59" s="106"/>
      <c r="U59" s="106"/>
      <c r="V59" s="111"/>
    </row>
    <row r="60" spans="1:27" s="28" customFormat="1" ht="18.75" customHeight="1" x14ac:dyDescent="0.2">
      <c r="A60" s="41">
        <v>1</v>
      </c>
      <c r="B60" s="31">
        <v>2</v>
      </c>
      <c r="C60" s="42">
        <v>3</v>
      </c>
      <c r="D60" s="42">
        <v>4</v>
      </c>
      <c r="E60" s="42">
        <v>5</v>
      </c>
      <c r="F60" s="42">
        <v>6</v>
      </c>
      <c r="G60" s="42">
        <v>7</v>
      </c>
      <c r="H60" s="42">
        <v>8</v>
      </c>
      <c r="I60" s="42">
        <v>9</v>
      </c>
      <c r="J60" s="42">
        <v>10</v>
      </c>
      <c r="K60" s="42">
        <v>11</v>
      </c>
      <c r="L60" s="42">
        <v>12</v>
      </c>
      <c r="M60" s="42">
        <v>13</v>
      </c>
      <c r="N60" s="42">
        <v>14</v>
      </c>
      <c r="O60" s="42">
        <v>15</v>
      </c>
      <c r="P60" s="42">
        <v>16</v>
      </c>
      <c r="Q60" s="42">
        <v>17</v>
      </c>
      <c r="R60" s="42">
        <v>18</v>
      </c>
      <c r="S60" s="42">
        <v>17</v>
      </c>
      <c r="T60" s="42">
        <v>18</v>
      </c>
      <c r="U60" s="42">
        <v>19</v>
      </c>
      <c r="V60" s="32">
        <v>20</v>
      </c>
    </row>
    <row r="61" spans="1:27" s="20" customFormat="1" ht="55.5" customHeight="1" x14ac:dyDescent="0.2">
      <c r="A61" s="16">
        <v>1</v>
      </c>
      <c r="B61" s="52" t="s">
        <v>91</v>
      </c>
      <c r="C61" s="22" t="s">
        <v>23</v>
      </c>
      <c r="D61" s="22" t="s">
        <v>29</v>
      </c>
      <c r="E61" s="22" t="s">
        <v>57</v>
      </c>
      <c r="F61" s="22" t="s">
        <v>29</v>
      </c>
      <c r="G61" s="22" t="s">
        <v>29</v>
      </c>
      <c r="H61" s="22" t="s">
        <v>29</v>
      </c>
      <c r="I61" s="51" t="s">
        <v>29</v>
      </c>
      <c r="J61" s="60">
        <v>16291</v>
      </c>
      <c r="K61" s="59" t="s">
        <v>83</v>
      </c>
      <c r="L61" s="59" t="s">
        <v>100</v>
      </c>
      <c r="M61" s="55">
        <v>0</v>
      </c>
      <c r="N61" s="55">
        <v>2</v>
      </c>
      <c r="O61" s="56">
        <f>N61+M61</f>
        <v>2</v>
      </c>
      <c r="P61" s="64">
        <v>1700</v>
      </c>
      <c r="Q61" s="64">
        <v>15</v>
      </c>
      <c r="R61" s="64" t="s">
        <v>30</v>
      </c>
      <c r="S61" s="64">
        <v>1500</v>
      </c>
      <c r="T61" s="104">
        <v>700</v>
      </c>
      <c r="U61" s="54" t="s">
        <v>82</v>
      </c>
      <c r="V61" s="63" t="s">
        <v>29</v>
      </c>
      <c r="W61" s="19"/>
      <c r="X61" s="19"/>
      <c r="Y61" s="19"/>
      <c r="Z61" s="19"/>
      <c r="AA61" s="19"/>
    </row>
    <row r="62" spans="1:27" s="20" customFormat="1" ht="52.5" customHeight="1" x14ac:dyDescent="0.2">
      <c r="A62" s="16">
        <v>2</v>
      </c>
      <c r="B62" s="52" t="s">
        <v>91</v>
      </c>
      <c r="C62" s="22" t="s">
        <v>24</v>
      </c>
      <c r="D62" s="22" t="s">
        <v>29</v>
      </c>
      <c r="E62" s="22" t="s">
        <v>57</v>
      </c>
      <c r="F62" s="22" t="s">
        <v>29</v>
      </c>
      <c r="G62" s="22" t="s">
        <v>29</v>
      </c>
      <c r="H62" s="22" t="s">
        <v>29</v>
      </c>
      <c r="I62" s="51" t="s">
        <v>29</v>
      </c>
      <c r="J62" s="60">
        <v>16291</v>
      </c>
      <c r="K62" s="59" t="s">
        <v>83</v>
      </c>
      <c r="L62" s="59" t="s">
        <v>100</v>
      </c>
      <c r="M62" s="55">
        <v>0</v>
      </c>
      <c r="N62" s="55">
        <v>2</v>
      </c>
      <c r="O62" s="56">
        <f t="shared" ref="O62:O63" si="4">N62+M62</f>
        <v>2</v>
      </c>
      <c r="P62" s="64">
        <v>1000</v>
      </c>
      <c r="Q62" s="64">
        <v>12</v>
      </c>
      <c r="R62" s="64" t="s">
        <v>30</v>
      </c>
      <c r="S62" s="64">
        <v>750</v>
      </c>
      <c r="T62" s="65">
        <v>650</v>
      </c>
      <c r="U62" s="54" t="s">
        <v>82</v>
      </c>
      <c r="V62" s="63" t="s">
        <v>29</v>
      </c>
      <c r="W62" s="19"/>
      <c r="X62" s="19"/>
      <c r="Y62" s="19"/>
      <c r="Z62" s="19"/>
      <c r="AA62" s="19"/>
    </row>
    <row r="63" spans="1:27" s="20" customFormat="1" ht="49.5" customHeight="1" x14ac:dyDescent="0.2">
      <c r="A63" s="25">
        <v>3</v>
      </c>
      <c r="B63" s="52" t="s">
        <v>91</v>
      </c>
      <c r="C63" s="26" t="s">
        <v>25</v>
      </c>
      <c r="D63" s="26" t="s">
        <v>29</v>
      </c>
      <c r="E63" s="26" t="s">
        <v>57</v>
      </c>
      <c r="F63" s="22" t="s">
        <v>29</v>
      </c>
      <c r="G63" s="22" t="s">
        <v>29</v>
      </c>
      <c r="H63" s="22" t="s">
        <v>29</v>
      </c>
      <c r="I63" s="51" t="s">
        <v>29</v>
      </c>
      <c r="J63" s="60">
        <v>16291</v>
      </c>
      <c r="K63" s="59" t="s">
        <v>83</v>
      </c>
      <c r="L63" s="59" t="s">
        <v>100</v>
      </c>
      <c r="M63" s="55">
        <v>0</v>
      </c>
      <c r="N63" s="55">
        <v>2</v>
      </c>
      <c r="O63" s="56">
        <f t="shared" si="4"/>
        <v>2</v>
      </c>
      <c r="P63" s="64">
        <v>2500</v>
      </c>
      <c r="Q63" s="64">
        <v>24</v>
      </c>
      <c r="R63" s="64" t="s">
        <v>30</v>
      </c>
      <c r="S63" s="64">
        <v>1800</v>
      </c>
      <c r="T63" s="65">
        <v>1000</v>
      </c>
      <c r="U63" s="54" t="s">
        <v>82</v>
      </c>
      <c r="V63" s="63" t="s">
        <v>29</v>
      </c>
      <c r="W63" s="19"/>
      <c r="X63" s="19"/>
      <c r="Y63" s="19"/>
      <c r="Z63" s="19"/>
      <c r="AA63" s="19"/>
    </row>
    <row r="64" spans="1:27" ht="16.5" thickBot="1" x14ac:dyDescent="0.3">
      <c r="A64" s="121" t="s">
        <v>21</v>
      </c>
      <c r="B64" s="122"/>
      <c r="C64" s="122"/>
      <c r="D64" s="122"/>
      <c r="E64" s="122"/>
      <c r="F64" s="122"/>
      <c r="G64" s="122"/>
      <c r="H64" s="122"/>
      <c r="I64" s="122"/>
      <c r="J64" s="122"/>
      <c r="K64" s="122"/>
      <c r="L64" s="122"/>
      <c r="M64" s="122"/>
      <c r="N64" s="123"/>
      <c r="O64" s="38">
        <f>SUM(O61:O63)</f>
        <v>6</v>
      </c>
      <c r="P64" s="15">
        <f>SUM(P61:P63)</f>
        <v>5200</v>
      </c>
      <c r="Q64" s="15"/>
      <c r="R64" s="15"/>
      <c r="S64" s="15">
        <f>SUM(S61:S63)</f>
        <v>4050</v>
      </c>
      <c r="T64" s="49">
        <f>SUM(T61:T63)</f>
        <v>2350</v>
      </c>
      <c r="U64" s="37"/>
      <c r="V64" s="47"/>
    </row>
    <row r="65" ht="13.5" thickTop="1" x14ac:dyDescent="0.2"/>
  </sheetData>
  <mergeCells count="69">
    <mergeCell ref="A58:A59"/>
    <mergeCell ref="B58:B59"/>
    <mergeCell ref="C58:C59"/>
    <mergeCell ref="D25:D26"/>
    <mergeCell ref="A64:N64"/>
    <mergeCell ref="D42:D43"/>
    <mergeCell ref="A42:A43"/>
    <mergeCell ref="B42:B43"/>
    <mergeCell ref="C42:C43"/>
    <mergeCell ref="A53:N53"/>
    <mergeCell ref="F42:I42"/>
    <mergeCell ref="M42:O42"/>
    <mergeCell ref="A37:N37"/>
    <mergeCell ref="F25:I25"/>
    <mergeCell ref="A1:V1"/>
    <mergeCell ref="B25:B26"/>
    <mergeCell ref="D9:D10"/>
    <mergeCell ref="A5:S5"/>
    <mergeCell ref="A9:A10"/>
    <mergeCell ref="B9:B10"/>
    <mergeCell ref="T9:T10"/>
    <mergeCell ref="U9:U10"/>
    <mergeCell ref="C9:C10"/>
    <mergeCell ref="K9:K10"/>
    <mergeCell ref="A25:A26"/>
    <mergeCell ref="C25:C26"/>
    <mergeCell ref="A2:V2"/>
    <mergeCell ref="A20:N20"/>
    <mergeCell ref="A3:V3"/>
    <mergeCell ref="A4:V4"/>
    <mergeCell ref="T58:T59"/>
    <mergeCell ref="U58:U59"/>
    <mergeCell ref="D58:D59"/>
    <mergeCell ref="F58:I58"/>
    <mergeCell ref="M58:O58"/>
    <mergeCell ref="P58:P59"/>
    <mergeCell ref="Q58:R58"/>
    <mergeCell ref="S58:S59"/>
    <mergeCell ref="P42:P43"/>
    <mergeCell ref="Q42:R42"/>
    <mergeCell ref="V42:V43"/>
    <mergeCell ref="T42:T43"/>
    <mergeCell ref="U42:U43"/>
    <mergeCell ref="S42:S43"/>
    <mergeCell ref="V58:V59"/>
    <mergeCell ref="J9:J10"/>
    <mergeCell ref="J25:J26"/>
    <mergeCell ref="J42:J43"/>
    <mergeCell ref="J58:J59"/>
    <mergeCell ref="K58:K59"/>
    <mergeCell ref="L58:L59"/>
    <mergeCell ref="K42:K43"/>
    <mergeCell ref="L42:L43"/>
    <mergeCell ref="L25:L26"/>
    <mergeCell ref="K25:K26"/>
    <mergeCell ref="V9:V10"/>
    <mergeCell ref="M25:O25"/>
    <mergeCell ref="P25:P26"/>
    <mergeCell ref="Q25:R25"/>
    <mergeCell ref="V25:V26"/>
    <mergeCell ref="U25:U26"/>
    <mergeCell ref="S25:S26"/>
    <mergeCell ref="F9:I9"/>
    <mergeCell ref="M9:O9"/>
    <mergeCell ref="S9:S10"/>
    <mergeCell ref="L9:L10"/>
    <mergeCell ref="P9:P10"/>
    <mergeCell ref="Q9:R9"/>
    <mergeCell ref="T25:T26"/>
  </mergeCells>
  <printOptions horizontalCentered="1"/>
  <pageMargins left="0.39370078740157483" right="0.39370078740157483" top="0.39370078740157483" bottom="0.19685039370078741" header="0.51181102362204722" footer="0.51181102362204722"/>
  <pageSetup paperSize="256" scale="50" orientation="landscape" horizontalDpi="4294967293" verticalDpi="4294967293" r:id="rId1"/>
  <rowBreaks count="1" manualBreakCount="1">
    <brk id="33" max="2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401E8-04CF-455A-BE52-B47E56ADAF12}">
  <dimension ref="A1:J10"/>
  <sheetViews>
    <sheetView tabSelected="1" workbookViewId="0">
      <selection activeCell="S9" sqref="S9"/>
    </sheetView>
  </sheetViews>
  <sheetFormatPr defaultRowHeight="12.75" x14ac:dyDescent="0.2"/>
  <cols>
    <col min="2" max="2" width="14.85546875" customWidth="1"/>
    <col min="3" max="3" width="19.85546875" customWidth="1"/>
    <col min="4" max="4" width="11.28515625" customWidth="1"/>
    <col min="5" max="5" width="15.28515625" customWidth="1"/>
    <col min="8" max="8" width="17.140625" customWidth="1"/>
    <col min="9" max="9" width="12.5703125" customWidth="1"/>
    <col min="10" max="10" width="11.28515625" customWidth="1"/>
  </cols>
  <sheetData>
    <row r="1" spans="1:10" ht="60.75" customHeight="1" x14ac:dyDescent="0.2">
      <c r="A1" s="31" t="s">
        <v>59</v>
      </c>
      <c r="B1" s="31" t="s">
        <v>60</v>
      </c>
      <c r="C1" s="31" t="s">
        <v>117</v>
      </c>
      <c r="D1" s="31" t="s">
        <v>63</v>
      </c>
      <c r="E1" s="31" t="s">
        <v>41</v>
      </c>
      <c r="F1" s="31" t="s">
        <v>115</v>
      </c>
      <c r="G1" s="31" t="s">
        <v>116</v>
      </c>
      <c r="H1" s="31" t="s">
        <v>114</v>
      </c>
      <c r="I1" s="31" t="s">
        <v>65</v>
      </c>
      <c r="J1" s="31" t="s">
        <v>66</v>
      </c>
    </row>
    <row r="2" spans="1:10" ht="20.25" customHeight="1" x14ac:dyDescent="0.2">
      <c r="A2" s="51" t="s">
        <v>6</v>
      </c>
      <c r="B2" s="17" t="s">
        <v>10</v>
      </c>
      <c r="C2" s="17" t="s">
        <v>48</v>
      </c>
      <c r="D2" s="17" t="s">
        <v>84</v>
      </c>
      <c r="E2" s="17" t="s">
        <v>35</v>
      </c>
      <c r="F2" s="55">
        <v>1</v>
      </c>
      <c r="G2" s="55">
        <v>0</v>
      </c>
      <c r="H2" s="55">
        <v>18</v>
      </c>
      <c r="I2" s="55">
        <v>18000</v>
      </c>
      <c r="J2" s="55">
        <v>9000</v>
      </c>
    </row>
    <row r="3" spans="1:10" ht="24" x14ac:dyDescent="0.2">
      <c r="A3" s="51" t="s">
        <v>6</v>
      </c>
      <c r="B3" s="17" t="s">
        <v>11</v>
      </c>
      <c r="C3" s="17" t="s">
        <v>49</v>
      </c>
      <c r="D3" s="17" t="s">
        <v>84</v>
      </c>
      <c r="E3" s="17" t="s">
        <v>35</v>
      </c>
      <c r="F3" s="55">
        <v>1</v>
      </c>
      <c r="G3" s="55">
        <v>0</v>
      </c>
      <c r="H3" s="55">
        <v>18000</v>
      </c>
      <c r="I3" s="55">
        <v>18000</v>
      </c>
      <c r="J3" s="55">
        <v>9000</v>
      </c>
    </row>
    <row r="4" spans="1:10" ht="24" x14ac:dyDescent="0.2">
      <c r="A4" s="51" t="s">
        <v>6</v>
      </c>
      <c r="B4" s="17" t="s">
        <v>12</v>
      </c>
      <c r="C4" s="17" t="s">
        <v>49</v>
      </c>
      <c r="D4" s="17" t="s">
        <v>84</v>
      </c>
      <c r="E4" s="17" t="s">
        <v>35</v>
      </c>
      <c r="F4" s="55">
        <v>1</v>
      </c>
      <c r="G4" s="55">
        <v>0</v>
      </c>
      <c r="H4" s="55">
        <v>18000</v>
      </c>
      <c r="I4" s="55">
        <v>18000</v>
      </c>
      <c r="J4" s="55">
        <v>8000</v>
      </c>
    </row>
    <row r="5" spans="1:10" ht="18.75" customHeight="1" x14ac:dyDescent="0.2">
      <c r="A5" s="51" t="s">
        <v>6</v>
      </c>
      <c r="B5" s="17" t="s">
        <v>13</v>
      </c>
      <c r="C5" s="17" t="s">
        <v>50</v>
      </c>
      <c r="D5" s="17" t="s">
        <v>84</v>
      </c>
      <c r="E5" s="17" t="s">
        <v>35</v>
      </c>
      <c r="F5" s="55">
        <v>1</v>
      </c>
      <c r="G5" s="55">
        <v>0</v>
      </c>
      <c r="H5" s="55">
        <v>18000</v>
      </c>
      <c r="I5" s="55">
        <v>18000</v>
      </c>
      <c r="J5" s="55">
        <v>9000</v>
      </c>
    </row>
    <row r="6" spans="1:10" ht="24" x14ac:dyDescent="0.2">
      <c r="A6" s="51" t="s">
        <v>6</v>
      </c>
      <c r="B6" s="17" t="s">
        <v>14</v>
      </c>
      <c r="C6" s="17" t="s">
        <v>51</v>
      </c>
      <c r="D6" s="17" t="s">
        <v>84</v>
      </c>
      <c r="E6" s="17" t="s">
        <v>35</v>
      </c>
      <c r="F6" s="55">
        <v>1</v>
      </c>
      <c r="G6" s="55">
        <v>0</v>
      </c>
      <c r="H6" s="55">
        <v>18000</v>
      </c>
      <c r="I6" s="55">
        <v>18000</v>
      </c>
      <c r="J6" s="55">
        <v>9000</v>
      </c>
    </row>
    <row r="7" spans="1:10" ht="48" x14ac:dyDescent="0.2">
      <c r="A7" s="51" t="s">
        <v>6</v>
      </c>
      <c r="B7" s="17" t="s">
        <v>81</v>
      </c>
      <c r="C7" s="17" t="s">
        <v>70</v>
      </c>
      <c r="D7" s="17" t="s">
        <v>33</v>
      </c>
      <c r="E7" s="17" t="s">
        <v>110</v>
      </c>
      <c r="F7" s="60">
        <v>5</v>
      </c>
      <c r="G7" s="60">
        <v>2</v>
      </c>
      <c r="H7" s="55">
        <v>50000</v>
      </c>
      <c r="I7" s="55">
        <v>15000</v>
      </c>
      <c r="J7" s="55">
        <v>6500</v>
      </c>
    </row>
    <row r="8" spans="1:10" ht="48" x14ac:dyDescent="0.2">
      <c r="A8" s="51" t="s">
        <v>6</v>
      </c>
      <c r="B8" s="17" t="s">
        <v>27</v>
      </c>
      <c r="C8" s="17" t="s">
        <v>71</v>
      </c>
      <c r="D8" s="17" t="s">
        <v>33</v>
      </c>
      <c r="E8" s="17" t="s">
        <v>110</v>
      </c>
      <c r="F8" s="60">
        <v>1</v>
      </c>
      <c r="G8" s="60">
        <v>1</v>
      </c>
      <c r="H8" s="55">
        <v>300</v>
      </c>
      <c r="I8" s="55">
        <v>1750</v>
      </c>
      <c r="J8" s="55">
        <v>700</v>
      </c>
    </row>
    <row r="9" spans="1:10" ht="48" x14ac:dyDescent="0.2">
      <c r="A9" s="51" t="s">
        <v>6</v>
      </c>
      <c r="B9" s="17" t="s">
        <v>28</v>
      </c>
      <c r="C9" s="17" t="s">
        <v>72</v>
      </c>
      <c r="D9" s="17" t="s">
        <v>34</v>
      </c>
      <c r="E9" s="17" t="s">
        <v>110</v>
      </c>
      <c r="F9" s="60">
        <v>1</v>
      </c>
      <c r="G9" s="60">
        <v>1</v>
      </c>
      <c r="H9" s="55">
        <v>200</v>
      </c>
      <c r="I9" s="55">
        <v>1000</v>
      </c>
      <c r="J9" s="55">
        <v>500</v>
      </c>
    </row>
    <row r="10" spans="1:10" ht="15.75" x14ac:dyDescent="0.2">
      <c r="A10" s="75"/>
      <c r="B10" s="75"/>
      <c r="C10" s="75"/>
      <c r="D10" s="75"/>
      <c r="E10" s="75"/>
      <c r="F10" s="75"/>
      <c r="G10" s="75"/>
      <c r="H10" s="76"/>
      <c r="I10" s="76"/>
      <c r="J10" s="7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Kec. Tewah</vt:lpstr>
      <vt:lpstr>Sheet1</vt:lpstr>
      <vt:lpstr>'Kec. Tewah'!Print_Area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Axioo</dc:creator>
  <cp:lastModifiedBy>USER</cp:lastModifiedBy>
  <cp:lastPrinted>2022-07-01T07:18:50Z</cp:lastPrinted>
  <dcterms:created xsi:type="dcterms:W3CDTF">2009-07-20T12:41:33Z</dcterms:created>
  <dcterms:modified xsi:type="dcterms:W3CDTF">2022-09-20T01:37:52Z</dcterms:modified>
</cp:coreProperties>
</file>